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cerovich/Desktop/"/>
    </mc:Choice>
  </mc:AlternateContent>
  <xr:revisionPtr revIDLastSave="0" documentId="8_{4910016C-D698-4745-A677-84C0B29D9FB4}" xr6:coauthVersionLast="47" xr6:coauthVersionMax="47" xr10:uidLastSave="{00000000-0000-0000-0000-000000000000}"/>
  <bookViews>
    <workbookView xWindow="42060" yWindow="700" windowWidth="33600" windowHeight="18940" xr2:uid="{2E50B798-9A91-7041-864E-C87D16483F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0" i="1" l="1"/>
  <c r="S50" i="1"/>
  <c r="S49" i="1"/>
  <c r="M49" i="1"/>
  <c r="M50" i="1" s="1"/>
  <c r="G49" i="1"/>
  <c r="F49" i="1"/>
  <c r="E49" i="1"/>
  <c r="D49" i="1"/>
  <c r="R48" i="1"/>
  <c r="K48" i="1"/>
  <c r="J48" i="1"/>
  <c r="J47" i="1"/>
  <c r="F47" i="1"/>
  <c r="R46" i="1"/>
  <c r="R47" i="1" s="1"/>
  <c r="Q46" i="1"/>
  <c r="Q47" i="1" s="1"/>
  <c r="P46" i="1"/>
  <c r="P47" i="1" s="1"/>
  <c r="O46" i="1"/>
  <c r="O48" i="1" s="1"/>
  <c r="N46" i="1"/>
  <c r="L46" i="1"/>
  <c r="L47" i="1" s="1"/>
  <c r="K46" i="1"/>
  <c r="K47" i="1" s="1"/>
  <c r="J46" i="1"/>
  <c r="I46" i="1"/>
  <c r="I48" i="1" s="1"/>
  <c r="G46" i="1"/>
  <c r="G47" i="1" s="1"/>
  <c r="F46" i="1"/>
  <c r="F48" i="1" s="1"/>
  <c r="E46" i="1"/>
  <c r="E48" i="1" s="1"/>
  <c r="D46" i="1"/>
  <c r="D48" i="1" s="1"/>
  <c r="S45" i="1"/>
  <c r="M45" i="1"/>
  <c r="H45" i="1"/>
  <c r="S44" i="1"/>
  <c r="M44" i="1"/>
  <c r="H44" i="1"/>
  <c r="S43" i="1"/>
  <c r="M43" i="1"/>
  <c r="H43" i="1"/>
  <c r="W43" i="1" s="1"/>
  <c r="X43" i="1" s="1"/>
  <c r="Y43" i="1" s="1"/>
  <c r="S42" i="1"/>
  <c r="M42" i="1"/>
  <c r="H42" i="1"/>
  <c r="W42" i="1" s="1"/>
  <c r="X42" i="1" s="1"/>
  <c r="W41" i="1"/>
  <c r="X41" i="1" s="1"/>
  <c r="S41" i="1"/>
  <c r="M41" i="1"/>
  <c r="H41" i="1"/>
  <c r="T41" i="1" s="1"/>
  <c r="S40" i="1"/>
  <c r="M40" i="1"/>
  <c r="H40" i="1"/>
  <c r="T40" i="1" s="1"/>
  <c r="S39" i="1"/>
  <c r="M39" i="1"/>
  <c r="H39" i="1"/>
  <c r="S38" i="1"/>
  <c r="M38" i="1"/>
  <c r="H38" i="1"/>
  <c r="W38" i="1" s="1"/>
  <c r="X38" i="1" s="1"/>
  <c r="Y38" i="1" s="1"/>
  <c r="S37" i="1"/>
  <c r="M37" i="1"/>
  <c r="H37" i="1"/>
  <c r="T37" i="1" s="1"/>
  <c r="S36" i="1"/>
  <c r="M36" i="1"/>
  <c r="H36" i="1"/>
  <c r="T36" i="1" s="1"/>
  <c r="S35" i="1"/>
  <c r="M35" i="1"/>
  <c r="H35" i="1"/>
  <c r="S34" i="1"/>
  <c r="M34" i="1"/>
  <c r="H34" i="1"/>
  <c r="T34" i="1" s="1"/>
  <c r="S33" i="1"/>
  <c r="M33" i="1"/>
  <c r="H33" i="1"/>
  <c r="W33" i="1" s="1"/>
  <c r="X33" i="1" s="1"/>
  <c r="Y33" i="1" s="1"/>
  <c r="S32" i="1"/>
  <c r="M32" i="1"/>
  <c r="H32" i="1"/>
  <c r="S31" i="1"/>
  <c r="M31" i="1"/>
  <c r="H31" i="1"/>
  <c r="S30" i="1"/>
  <c r="M30" i="1"/>
  <c r="H30" i="1"/>
  <c r="W30" i="1" s="1"/>
  <c r="X30" i="1" s="1"/>
  <c r="Y30" i="1" s="1"/>
  <c r="S29" i="1"/>
  <c r="M29" i="1"/>
  <c r="H29" i="1"/>
  <c r="W29" i="1" s="1"/>
  <c r="X29" i="1" s="1"/>
  <c r="Y29" i="1" s="1"/>
  <c r="S28" i="1"/>
  <c r="M28" i="1"/>
  <c r="H28" i="1"/>
  <c r="W28" i="1" s="1"/>
  <c r="X28" i="1" s="1"/>
  <c r="Y28" i="1" s="1"/>
  <c r="S27" i="1"/>
  <c r="M27" i="1"/>
  <c r="H27" i="1"/>
  <c r="S26" i="1"/>
  <c r="T26" i="1" s="1"/>
  <c r="M26" i="1"/>
  <c r="H26" i="1"/>
  <c r="S25" i="1"/>
  <c r="M25" i="1"/>
  <c r="H25" i="1"/>
  <c r="S24" i="1"/>
  <c r="M24" i="1"/>
  <c r="H24" i="1"/>
  <c r="S23" i="1"/>
  <c r="M23" i="1"/>
  <c r="W23" i="1" s="1"/>
  <c r="X23" i="1" s="1"/>
  <c r="Y23" i="1" s="1"/>
  <c r="H23" i="1"/>
  <c r="S22" i="1"/>
  <c r="M22" i="1"/>
  <c r="T22" i="1" s="1"/>
  <c r="H22" i="1"/>
  <c r="S21" i="1"/>
  <c r="M21" i="1"/>
  <c r="H21" i="1"/>
  <c r="S20" i="1"/>
  <c r="M20" i="1"/>
  <c r="H20" i="1"/>
  <c r="T20" i="1" s="1"/>
  <c r="S19" i="1"/>
  <c r="M19" i="1"/>
  <c r="H19" i="1"/>
  <c r="T19" i="1" s="1"/>
  <c r="S18" i="1"/>
  <c r="M18" i="1"/>
  <c r="H18" i="1"/>
  <c r="W18" i="1" s="1"/>
  <c r="X18" i="1" s="1"/>
  <c r="Y18" i="1" s="1"/>
  <c r="S17" i="1"/>
  <c r="M17" i="1"/>
  <c r="H17" i="1"/>
  <c r="W17" i="1" s="1"/>
  <c r="X17" i="1" s="1"/>
  <c r="Y17" i="1" s="1"/>
  <c r="S16" i="1"/>
  <c r="M16" i="1"/>
  <c r="H16" i="1"/>
  <c r="S15" i="1"/>
  <c r="T15" i="1" s="1"/>
  <c r="M15" i="1"/>
  <c r="H15" i="1"/>
  <c r="S14" i="1"/>
  <c r="T14" i="1" s="1"/>
  <c r="M14" i="1"/>
  <c r="H14" i="1"/>
  <c r="S13" i="1"/>
  <c r="M13" i="1"/>
  <c r="H13" i="1"/>
  <c r="S12" i="1"/>
  <c r="M12" i="1"/>
  <c r="H12" i="1"/>
  <c r="S11" i="1"/>
  <c r="M11" i="1"/>
  <c r="H11" i="1"/>
  <c r="T11" i="1" s="1"/>
  <c r="S10" i="1"/>
  <c r="M10" i="1"/>
  <c r="H10" i="1"/>
  <c r="W10" i="1" s="1"/>
  <c r="W12" i="1" l="1"/>
  <c r="X12" i="1" s="1"/>
  <c r="Y12" i="1" s="1"/>
  <c r="T38" i="1"/>
  <c r="W14" i="1"/>
  <c r="X14" i="1" s="1"/>
  <c r="Y14" i="1" s="1"/>
  <c r="W26" i="1"/>
  <c r="X26" i="1" s="1"/>
  <c r="Y26" i="1" s="1"/>
  <c r="W32" i="1"/>
  <c r="X32" i="1" s="1"/>
  <c r="Y32" i="1" s="1"/>
  <c r="W15" i="1"/>
  <c r="X15" i="1" s="1"/>
  <c r="Y15" i="1" s="1"/>
  <c r="W25" i="1"/>
  <c r="X25" i="1" s="1"/>
  <c r="Y25" i="1" s="1"/>
  <c r="W40" i="1"/>
  <c r="X40" i="1" s="1"/>
  <c r="T42" i="1"/>
  <c r="W45" i="1"/>
  <c r="X45" i="1" s="1"/>
  <c r="Y45" i="1" s="1"/>
  <c r="W13" i="1"/>
  <c r="X13" i="1" s="1"/>
  <c r="Y13" i="1" s="1"/>
  <c r="T18" i="1"/>
  <c r="W19" i="1"/>
  <c r="X19" i="1" s="1"/>
  <c r="Y19" i="1" s="1"/>
  <c r="W21" i="1"/>
  <c r="X21" i="1" s="1"/>
  <c r="Y21" i="1" s="1"/>
  <c r="W22" i="1"/>
  <c r="X22" i="1" s="1"/>
  <c r="Y22" i="1" s="1"/>
  <c r="T23" i="1"/>
  <c r="T24" i="1"/>
  <c r="T29" i="1"/>
  <c r="T31" i="1"/>
  <c r="T35" i="1"/>
  <c r="W36" i="1"/>
  <c r="X36" i="1" s="1"/>
  <c r="W39" i="1"/>
  <c r="X39" i="1" s="1"/>
  <c r="Y39" i="1" s="1"/>
  <c r="T44" i="1"/>
  <c r="I47" i="1"/>
  <c r="Q48" i="1"/>
  <c r="T39" i="1"/>
  <c r="T10" i="1"/>
  <c r="W16" i="1"/>
  <c r="X16" i="1" s="1"/>
  <c r="Y16" i="1" s="1"/>
  <c r="T25" i="1"/>
  <c r="T32" i="1"/>
  <c r="T17" i="1"/>
  <c r="T28" i="1"/>
  <c r="E47" i="1"/>
  <c r="T13" i="1"/>
  <c r="T21" i="1"/>
  <c r="T33" i="1"/>
  <c r="W34" i="1"/>
  <c r="X34" i="1" s="1"/>
  <c r="Y34" i="1" s="1"/>
  <c r="T45" i="1"/>
  <c r="H49" i="1"/>
  <c r="H50" i="1" s="1"/>
  <c r="X10" i="1"/>
  <c r="Y10" i="1" s="1"/>
  <c r="W27" i="1"/>
  <c r="X27" i="1" s="1"/>
  <c r="Y27" i="1" s="1"/>
  <c r="Z47" i="1" s="1"/>
  <c r="T27" i="1"/>
  <c r="H46" i="1"/>
  <c r="W11" i="1"/>
  <c r="X11" i="1" s="1"/>
  <c r="Y11" i="1" s="1"/>
  <c r="S46" i="1"/>
  <c r="T12" i="1"/>
  <c r="T16" i="1"/>
  <c r="W20" i="1"/>
  <c r="X20" i="1" s="1"/>
  <c r="Y20" i="1" s="1"/>
  <c r="W24" i="1"/>
  <c r="X24" i="1" s="1"/>
  <c r="Y24" i="1" s="1"/>
  <c r="T30" i="1"/>
  <c r="W31" i="1"/>
  <c r="X31" i="1" s="1"/>
  <c r="Y31" i="1" s="1"/>
  <c r="W35" i="1"/>
  <c r="X35" i="1" s="1"/>
  <c r="Y35" i="1" s="1"/>
  <c r="W37" i="1"/>
  <c r="X37" i="1" s="1"/>
  <c r="Y37" i="1" s="1"/>
  <c r="T43" i="1"/>
  <c r="W44" i="1"/>
  <c r="X44" i="1" s="1"/>
  <c r="D47" i="1"/>
  <c r="O47" i="1"/>
  <c r="P48" i="1"/>
  <c r="M46" i="1"/>
  <c r="G48" i="1"/>
  <c r="L48" i="1"/>
  <c r="T46" i="1" l="1"/>
  <c r="W46" i="1"/>
  <c r="Y46" i="1"/>
  <c r="X46" i="1" l="1"/>
  <c r="Y47" i="1" s="1"/>
  <c r="P53" i="1"/>
  <c r="S53" i="1" s="1"/>
  <c r="Z48" i="1"/>
  <c r="X48" i="1" l="1"/>
  <c r="X47" i="1"/>
</calcChain>
</file>

<file path=xl/sharedStrings.xml><?xml version="1.0" encoding="utf-8"?>
<sst xmlns="http://schemas.openxmlformats.org/spreadsheetml/2006/main" count="67" uniqueCount="35">
  <si>
    <t xml:space="preserve"> Team Standings - Q 1</t>
  </si>
  <si>
    <t xml:space="preserve"> </t>
  </si>
  <si>
    <t>Sales Prof</t>
  </si>
  <si>
    <t>MTD</t>
  </si>
  <si>
    <t>SA</t>
  </si>
  <si>
    <t>1st QTR</t>
  </si>
  <si>
    <t>2nd QTR</t>
  </si>
  <si>
    <t>Q1</t>
  </si>
  <si>
    <t>YTD</t>
  </si>
  <si>
    <t>Commission</t>
  </si>
  <si>
    <t>TM 1</t>
  </si>
  <si>
    <t>TM 10</t>
  </si>
  <si>
    <t>TM 2</t>
  </si>
  <si>
    <t>TM 11</t>
  </si>
  <si>
    <t>TM 3</t>
  </si>
  <si>
    <t>TM 12</t>
  </si>
  <si>
    <t>Submits</t>
  </si>
  <si>
    <t>Personal</t>
  </si>
  <si>
    <t>28% Over</t>
  </si>
  <si>
    <t>avg SA</t>
  </si>
  <si>
    <t>24 % Over</t>
  </si>
  <si>
    <t xml:space="preserve">    </t>
  </si>
  <si>
    <t>19% Over</t>
  </si>
  <si>
    <t xml:space="preserve">Actual = </t>
  </si>
  <si>
    <t>14% Over</t>
  </si>
  <si>
    <t>9% Over</t>
  </si>
  <si>
    <t>4% Over</t>
  </si>
  <si>
    <t>Goal = $12,000 per week</t>
  </si>
  <si>
    <t>5 submits per week</t>
  </si>
  <si>
    <t>Agent 1</t>
  </si>
  <si>
    <t>Agent 2</t>
  </si>
  <si>
    <t>Agent 3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</si>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</sst>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0.0"/>
    <numFmt numFmtId="167" formatCode="#,##0.0_);\(#,##0.0\)"/>
    <numFmt numFmtId="168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b/>
      <sz val="18"/>
      <color rgb="FF000000"/>
      <name val="Calibri"/>
      <family val="2"/>
    </font>
    <font>
      <b/>
      <sz val="18"/>
      <color rgb="FF548235"/>
      <name val="Calibri"/>
      <family val="2"/>
    </font>
    <font>
      <sz val="12"/>
      <color rgb="FF548235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68CA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892F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5" fontId="1" fillId="8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" fontId="1" fillId="8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5" fontId="3" fillId="8" borderId="4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42" fontId="7" fillId="9" borderId="0" xfId="0" applyNumberFormat="1" applyFont="1" applyFill="1" applyAlignment="1">
      <alignment horizontal="center"/>
    </xf>
    <xf numFmtId="42" fontId="7" fillId="10" borderId="3" xfId="0" applyNumberFormat="1" applyFont="1" applyFill="1" applyBorder="1" applyAlignment="1">
      <alignment horizontal="center"/>
    </xf>
    <xf numFmtId="1" fontId="7" fillId="9" borderId="0" xfId="0" applyNumberFormat="1" applyFont="1" applyFill="1" applyAlignment="1">
      <alignment horizontal="center"/>
    </xf>
    <xf numFmtId="42" fontId="7" fillId="0" borderId="0" xfId="0" applyNumberFormat="1" applyFont="1"/>
    <xf numFmtId="165" fontId="3" fillId="9" borderId="4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42" fontId="8" fillId="6" borderId="12" xfId="0" applyNumberFormat="1" applyFont="1" applyFill="1" applyBorder="1" applyAlignment="1" applyProtection="1">
      <alignment horizontal="center" vertical="center"/>
      <protection locked="0"/>
    </xf>
    <xf numFmtId="42" fontId="8" fillId="6" borderId="13" xfId="0" applyNumberFormat="1" applyFont="1" applyFill="1" applyBorder="1" applyAlignment="1" applyProtection="1">
      <alignment horizontal="center" vertical="center"/>
      <protection locked="0"/>
    </xf>
    <xf numFmtId="42" fontId="8" fillId="6" borderId="14" xfId="0" applyNumberFormat="1" applyFont="1" applyFill="1" applyBorder="1" applyAlignment="1">
      <alignment horizontal="center" vertical="center"/>
    </xf>
    <xf numFmtId="42" fontId="8" fillId="6" borderId="12" xfId="0" applyNumberFormat="1" applyFont="1" applyFill="1" applyBorder="1" applyAlignment="1">
      <alignment horizontal="center" vertical="center"/>
    </xf>
    <xf numFmtId="1" fontId="8" fillId="6" borderId="12" xfId="0" applyNumberFormat="1" applyFont="1" applyFill="1" applyBorder="1" applyAlignment="1">
      <alignment horizontal="center" vertical="center"/>
    </xf>
    <xf numFmtId="42" fontId="1" fillId="6" borderId="12" xfId="0" applyNumberFormat="1" applyFont="1" applyFill="1" applyBorder="1" applyAlignment="1">
      <alignment horizontal="center" vertical="center"/>
    </xf>
    <xf numFmtId="42" fontId="1" fillId="7" borderId="15" xfId="0" applyNumberFormat="1" applyFont="1" applyFill="1" applyBorder="1" applyAlignment="1">
      <alignment horizontal="center" vertical="center"/>
    </xf>
    <xf numFmtId="42" fontId="1" fillId="6" borderId="16" xfId="0" applyNumberFormat="1" applyFont="1" applyFill="1" applyBorder="1" applyAlignment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  <protection locked="0"/>
    </xf>
    <xf numFmtId="42" fontId="8" fillId="11" borderId="10" xfId="0" applyNumberFormat="1" applyFont="1" applyFill="1" applyBorder="1" applyAlignment="1" applyProtection="1">
      <alignment horizontal="center" vertical="center"/>
      <protection locked="0"/>
    </xf>
    <xf numFmtId="42" fontId="8" fillId="10" borderId="10" xfId="0" applyNumberFormat="1" applyFont="1" applyFill="1" applyBorder="1" applyAlignment="1" applyProtection="1">
      <alignment horizontal="center" vertical="center"/>
      <protection locked="0"/>
    </xf>
    <xf numFmtId="42" fontId="8" fillId="0" borderId="10" xfId="0" applyNumberFormat="1" applyFont="1" applyBorder="1" applyAlignment="1">
      <alignment horizontal="center" vertical="center"/>
    </xf>
    <xf numFmtId="42" fontId="1" fillId="4" borderId="10" xfId="0" applyNumberFormat="1" applyFont="1" applyFill="1" applyBorder="1" applyAlignment="1">
      <alignment horizontal="center" vertical="center"/>
    </xf>
    <xf numFmtId="42" fontId="1" fillId="5" borderId="10" xfId="0" applyNumberFormat="1" applyFont="1" applyFill="1" applyBorder="1" applyAlignment="1">
      <alignment horizontal="center" vertical="center"/>
    </xf>
    <xf numFmtId="42" fontId="1" fillId="8" borderId="17" xfId="0" applyNumberFormat="1" applyFont="1" applyFill="1" applyBorder="1" applyAlignment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  <protection locked="0"/>
    </xf>
    <xf numFmtId="42" fontId="8" fillId="11" borderId="3" xfId="0" applyNumberFormat="1" applyFont="1" applyFill="1" applyBorder="1" applyAlignment="1" applyProtection="1">
      <alignment horizontal="center" vertical="center"/>
      <protection locked="0"/>
    </xf>
    <xf numFmtId="42" fontId="8" fillId="10" borderId="3" xfId="0" applyNumberFormat="1" applyFont="1" applyFill="1" applyBorder="1" applyAlignment="1" applyProtection="1">
      <alignment horizontal="center" vertical="center"/>
      <protection locked="0"/>
    </xf>
    <xf numFmtId="42" fontId="8" fillId="0" borderId="3" xfId="0" applyNumberFormat="1" applyFont="1" applyBorder="1" applyAlignment="1">
      <alignment horizontal="center" vertical="center"/>
    </xf>
    <xf numFmtId="42" fontId="1" fillId="4" borderId="3" xfId="0" applyNumberFormat="1" applyFont="1" applyFill="1" applyBorder="1" applyAlignment="1">
      <alignment horizontal="center" vertical="center"/>
    </xf>
    <xf numFmtId="42" fontId="1" fillId="5" borderId="3" xfId="0" applyNumberFormat="1" applyFont="1" applyFill="1" applyBorder="1" applyAlignment="1">
      <alignment horizontal="center" vertical="center"/>
    </xf>
    <xf numFmtId="1" fontId="1" fillId="8" borderId="3" xfId="0" applyNumberFormat="1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>
      <alignment horizontal="center" vertical="center"/>
    </xf>
    <xf numFmtId="42" fontId="8" fillId="8" borderId="3" xfId="0" applyNumberFormat="1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42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>
      <alignment horizontal="center" vertical="center"/>
    </xf>
    <xf numFmtId="42" fontId="8" fillId="13" borderId="3" xfId="0" applyNumberFormat="1" applyFont="1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42" fontId="8" fillId="14" borderId="3" xfId="0" applyNumberFormat="1" applyFont="1" applyFill="1" applyBorder="1" applyAlignment="1" applyProtection="1">
      <alignment horizontal="center" vertical="center"/>
      <protection locked="0"/>
    </xf>
    <xf numFmtId="0" fontId="8" fillId="14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42" fontId="1" fillId="15" borderId="3" xfId="0" applyNumberFormat="1" applyFont="1" applyFill="1" applyBorder="1" applyAlignment="1" applyProtection="1">
      <alignment horizontal="center" vertical="center"/>
      <protection locked="0"/>
    </xf>
    <xf numFmtId="0" fontId="10" fillId="15" borderId="3" xfId="0" applyFont="1" applyFill="1" applyBorder="1" applyAlignment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  <protection locked="0"/>
    </xf>
    <xf numFmtId="42" fontId="8" fillId="9" borderId="18" xfId="0" applyNumberFormat="1" applyFont="1" applyFill="1" applyBorder="1" applyAlignment="1" applyProtection="1">
      <alignment horizontal="center" vertical="center"/>
      <protection locked="0"/>
    </xf>
    <xf numFmtId="42" fontId="8" fillId="0" borderId="1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2" fontId="1" fillId="4" borderId="8" xfId="0" applyNumberFormat="1" applyFont="1" applyFill="1" applyBorder="1" applyAlignment="1">
      <alignment horizontal="center" vertical="center"/>
    </xf>
    <xf numFmtId="42" fontId="1" fillId="5" borderId="8" xfId="0" applyNumberFormat="1" applyFont="1" applyFill="1" applyBorder="1" applyAlignment="1">
      <alignment horizontal="center" vertical="center"/>
    </xf>
    <xf numFmtId="42" fontId="1" fillId="6" borderId="8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9" fontId="9" fillId="2" borderId="3" xfId="0" applyNumberFormat="1" applyFont="1" applyFill="1" applyBorder="1"/>
    <xf numFmtId="0" fontId="9" fillId="2" borderId="10" xfId="0" applyFont="1" applyFill="1" applyBorder="1"/>
    <xf numFmtId="1" fontId="9" fillId="2" borderId="10" xfId="0" applyNumberFormat="1" applyFont="1" applyFill="1" applyBorder="1"/>
    <xf numFmtId="5" fontId="3" fillId="2" borderId="10" xfId="0" applyNumberFormat="1" applyFont="1" applyFill="1" applyBorder="1"/>
    <xf numFmtId="0" fontId="3" fillId="2" borderId="10" xfId="0" applyFont="1" applyFill="1" applyBorder="1"/>
    <xf numFmtId="10" fontId="1" fillId="16" borderId="5" xfId="0" applyNumberFormat="1" applyFont="1" applyFill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/>
    <xf numFmtId="1" fontId="9" fillId="2" borderId="3" xfId="0" applyNumberFormat="1" applyFont="1" applyFill="1" applyBorder="1"/>
    <xf numFmtId="0" fontId="3" fillId="2" borderId="3" xfId="0" applyFont="1" applyFill="1" applyBorder="1"/>
    <xf numFmtId="0" fontId="9" fillId="0" borderId="0" xfId="0" applyFont="1" applyAlignment="1">
      <alignment horizontal="center" vertical="center"/>
    </xf>
    <xf numFmtId="9" fontId="11" fillId="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>
      <alignment horizontal="center" vertical="center"/>
    </xf>
    <xf numFmtId="42" fontId="3" fillId="0" borderId="0" xfId="0" applyNumberFormat="1" applyFont="1"/>
    <xf numFmtId="42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3" fillId="9" borderId="0" xfId="0" applyFont="1" applyFill="1"/>
    <xf numFmtId="6" fontId="1" fillId="9" borderId="0" xfId="0" applyNumberFormat="1" applyFont="1" applyFill="1"/>
    <xf numFmtId="6" fontId="1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0" fontId="1" fillId="8" borderId="3" xfId="0" applyFont="1" applyFill="1" applyBorder="1" applyAlignment="1">
      <alignment horizontal="center" vertical="center"/>
    </xf>
    <xf numFmtId="6" fontId="1" fillId="9" borderId="0" xfId="0" applyNumberFormat="1" applyFont="1" applyFill="1" applyAlignment="1">
      <alignment horizontal="center" vertical="center"/>
    </xf>
    <xf numFmtId="0" fontId="14" fillId="0" borderId="0" xfId="0" applyFont="1"/>
    <xf numFmtId="1" fontId="3" fillId="0" borderId="0" xfId="0" applyNumberFormat="1" applyFont="1"/>
    <xf numFmtId="0" fontId="15" fillId="12" borderId="16" xfId="0" applyFont="1" applyFill="1" applyBorder="1"/>
    <xf numFmtId="168" fontId="15" fillId="12" borderId="19" xfId="0" applyNumberFormat="1" applyFont="1" applyFill="1" applyBorder="1"/>
    <xf numFmtId="168" fontId="16" fillId="12" borderId="20" xfId="0" applyNumberFormat="1" applyFont="1" applyFill="1" applyBorder="1"/>
    <xf numFmtId="168" fontId="15" fillId="17" borderId="16" xfId="0" applyNumberFormat="1" applyFont="1" applyFill="1" applyBorder="1" applyAlignment="1">
      <alignment horizontal="center" vertical="center"/>
    </xf>
    <xf numFmtId="0" fontId="15" fillId="17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2" fontId="18" fillId="1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72C-B8CD-9C47-9B56-ACF57DC7F989}">
  <dimension ref="B1:Z67"/>
  <sheetViews>
    <sheetView tabSelected="1" topLeftCell="A25" workbookViewId="0">
      <selection activeCell="Y47" sqref="Y47"/>
    </sheetView>
  </sheetViews>
  <sheetFormatPr baseColWidth="10" defaultColWidth="10.83203125" defaultRowHeight="19" x14ac:dyDescent="0.25"/>
  <cols>
    <col min="1" max="1" width="2.6640625" style="3" customWidth="1"/>
    <col min="2" max="2" width="5.6640625" style="2" customWidth="1"/>
    <col min="3" max="3" width="15.33203125" style="3" customWidth="1"/>
    <col min="4" max="7" width="10.83203125" style="3"/>
    <col min="8" max="8" width="11.1640625" style="3" customWidth="1"/>
    <col min="9" max="12" width="10.83203125" style="3"/>
    <col min="13" max="13" width="12.1640625" style="3" customWidth="1"/>
    <col min="14" max="15" width="10.83203125" style="3"/>
    <col min="16" max="16" width="12.83203125" style="3" customWidth="1"/>
    <col min="17" max="17" width="10.83203125" style="3"/>
    <col min="18" max="18" width="11.33203125" style="3" customWidth="1"/>
    <col min="19" max="19" width="11.6640625" style="3" customWidth="1"/>
    <col min="20" max="20" width="11.6640625" style="123" customWidth="1"/>
    <col min="21" max="21" width="1.1640625" style="3" hidden="1" customWidth="1"/>
    <col min="22" max="22" width="0.83203125" style="3" hidden="1" customWidth="1"/>
    <col min="23" max="23" width="12.83203125" style="3" customWidth="1"/>
    <col min="24" max="24" width="17.5" style="3" customWidth="1"/>
    <col min="25" max="25" width="12.1640625" style="3" customWidth="1"/>
    <col min="26" max="26" width="0.1640625" style="8" hidden="1" customWidth="1"/>
    <col min="27" max="16384" width="10.83203125" style="3"/>
  </cols>
  <sheetData>
    <row r="1" spans="2:26" ht="22" customHeight="1" x14ac:dyDescent="0.25">
      <c r="H1" s="4" t="s">
        <v>0</v>
      </c>
      <c r="I1" s="5"/>
      <c r="J1" s="5"/>
      <c r="K1" s="5"/>
      <c r="L1" s="5"/>
      <c r="M1" s="5"/>
      <c r="N1" s="5"/>
      <c r="O1" s="5"/>
      <c r="S1" s="6"/>
      <c r="T1" s="7"/>
      <c r="Y1" s="8"/>
    </row>
    <row r="2" spans="2:26" ht="14" customHeight="1" x14ac:dyDescent="0.25">
      <c r="D2" s="9">
        <v>1</v>
      </c>
      <c r="E2" s="9">
        <v>28</v>
      </c>
      <c r="F2" s="9">
        <v>29</v>
      </c>
      <c r="G2" s="9">
        <v>30</v>
      </c>
      <c r="H2" s="5"/>
      <c r="I2" s="5"/>
      <c r="J2" s="5"/>
      <c r="K2" s="5"/>
      <c r="L2" s="5"/>
      <c r="M2" s="5"/>
      <c r="N2" s="5"/>
      <c r="O2" s="5"/>
      <c r="P2" s="9">
        <v>36</v>
      </c>
      <c r="Q2" s="9">
        <v>37</v>
      </c>
      <c r="R2" s="9">
        <v>38</v>
      </c>
      <c r="S2" s="6"/>
      <c r="T2" s="7"/>
      <c r="Y2" s="8"/>
    </row>
    <row r="3" spans="2:26" ht="9" hidden="1" customHeight="1" x14ac:dyDescent="0.25">
      <c r="D3" s="9"/>
      <c r="E3" s="9"/>
      <c r="F3" s="9"/>
      <c r="G3" s="9"/>
      <c r="H3" s="6"/>
      <c r="I3" s="9"/>
      <c r="J3" s="6"/>
      <c r="K3" s="6"/>
      <c r="L3" s="6"/>
      <c r="M3" s="6"/>
      <c r="N3" s="6"/>
      <c r="O3" s="9"/>
      <c r="P3" s="9"/>
      <c r="Q3" s="9"/>
      <c r="R3" s="9"/>
      <c r="S3" s="6"/>
      <c r="T3" s="7"/>
      <c r="Y3" s="8"/>
    </row>
    <row r="4" spans="2:26" ht="15" customHeight="1" x14ac:dyDescent="0.25">
      <c r="D4" s="10">
        <v>1</v>
      </c>
      <c r="E4" s="10">
        <v>2</v>
      </c>
      <c r="F4" s="10">
        <v>3</v>
      </c>
      <c r="G4" s="10">
        <v>4</v>
      </c>
      <c r="H4" s="6"/>
      <c r="I4" s="8">
        <v>5</v>
      </c>
      <c r="J4" s="11">
        <v>6</v>
      </c>
      <c r="K4" s="8">
        <v>7</v>
      </c>
      <c r="L4" s="11">
        <v>8</v>
      </c>
      <c r="M4" s="8" t="s">
        <v>1</v>
      </c>
      <c r="N4" s="11">
        <v>9</v>
      </c>
      <c r="O4" s="11">
        <v>10</v>
      </c>
      <c r="P4" s="8">
        <v>11</v>
      </c>
      <c r="Q4" s="11">
        <v>12</v>
      </c>
      <c r="R4" s="8">
        <v>13</v>
      </c>
      <c r="S4" s="6"/>
      <c r="T4" s="7"/>
      <c r="Y4" s="8"/>
    </row>
    <row r="5" spans="2:26" ht="22" customHeight="1" x14ac:dyDescent="0.25">
      <c r="C5" s="12" t="s">
        <v>2</v>
      </c>
      <c r="D5" s="12">
        <v>1</v>
      </c>
      <c r="E5" s="12">
        <v>2</v>
      </c>
      <c r="F5" s="12">
        <v>3</v>
      </c>
      <c r="G5" s="12">
        <v>4</v>
      </c>
      <c r="H5" s="13" t="s">
        <v>3</v>
      </c>
      <c r="I5" s="12">
        <v>5</v>
      </c>
      <c r="J5" s="12">
        <v>6</v>
      </c>
      <c r="K5" s="12">
        <v>7</v>
      </c>
      <c r="L5" s="12">
        <v>8</v>
      </c>
      <c r="M5" s="13" t="s">
        <v>3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3" t="s">
        <v>3</v>
      </c>
      <c r="T5" s="14" t="s">
        <v>4</v>
      </c>
      <c r="U5" s="15" t="s">
        <v>5</v>
      </c>
      <c r="V5" s="16" t="s">
        <v>6</v>
      </c>
      <c r="W5" s="17" t="s">
        <v>7</v>
      </c>
      <c r="X5" s="18" t="s">
        <v>8</v>
      </c>
      <c r="Y5" s="19" t="s">
        <v>9</v>
      </c>
      <c r="Z5" s="20"/>
    </row>
    <row r="6" spans="2:26" ht="22" customHeight="1" x14ac:dyDescent="0.25">
      <c r="C6" s="12"/>
      <c r="D6" s="21" t="s">
        <v>32</v>
      </c>
      <c r="E6" s="22"/>
      <c r="F6" s="22"/>
      <c r="G6" s="22"/>
      <c r="H6" s="23"/>
      <c r="I6" s="24" t="s">
        <v>33</v>
      </c>
      <c r="J6" s="25"/>
      <c r="K6" s="25"/>
      <c r="L6" s="25"/>
      <c r="M6" s="23"/>
      <c r="N6" s="26"/>
      <c r="O6" s="27" t="s">
        <v>34</v>
      </c>
      <c r="P6" s="28"/>
      <c r="Q6" s="28"/>
      <c r="R6" s="28"/>
      <c r="S6" s="23"/>
      <c r="T6" s="29"/>
      <c r="U6" s="30"/>
      <c r="V6" s="30"/>
      <c r="W6" s="30"/>
      <c r="X6" s="30"/>
      <c r="Y6" s="31"/>
    </row>
    <row r="7" spans="2:26" ht="22" customHeight="1" x14ac:dyDescent="0.25">
      <c r="C7" s="32"/>
      <c r="D7" s="33">
        <v>44915</v>
      </c>
      <c r="E7" s="33">
        <v>44922</v>
      </c>
      <c r="F7" s="33">
        <v>44929</v>
      </c>
      <c r="G7" s="33">
        <v>44936</v>
      </c>
      <c r="H7" s="33" t="s">
        <v>1</v>
      </c>
      <c r="I7" s="33">
        <v>44578</v>
      </c>
      <c r="J7" s="33">
        <v>44585</v>
      </c>
      <c r="K7" s="33">
        <v>44592</v>
      </c>
      <c r="L7" s="33">
        <v>44599</v>
      </c>
      <c r="M7" s="33" t="s">
        <v>1</v>
      </c>
      <c r="N7" s="33">
        <v>44606</v>
      </c>
      <c r="O7" s="33">
        <v>44613</v>
      </c>
      <c r="P7" s="33">
        <v>44620</v>
      </c>
      <c r="Q7" s="33">
        <v>44627</v>
      </c>
      <c r="R7" s="33">
        <v>44634</v>
      </c>
      <c r="S7" s="34"/>
      <c r="T7" s="1"/>
      <c r="U7" s="9"/>
      <c r="V7" s="9"/>
      <c r="W7" s="9"/>
      <c r="X7" s="30"/>
      <c r="Y7" s="35"/>
    </row>
    <row r="8" spans="2:26" ht="22" customHeight="1" x14ac:dyDescent="0.25">
      <c r="C8" s="36"/>
      <c r="D8" s="37"/>
      <c r="E8" s="37"/>
      <c r="F8" s="38" t="s">
        <v>10</v>
      </c>
      <c r="G8" s="37" t="s">
        <v>11</v>
      </c>
      <c r="H8" s="37"/>
      <c r="I8" s="37"/>
      <c r="J8" s="37"/>
      <c r="K8" s="37"/>
      <c r="L8" s="38" t="s">
        <v>12</v>
      </c>
      <c r="M8" s="37"/>
      <c r="N8" s="37" t="s">
        <v>13</v>
      </c>
      <c r="O8" s="37"/>
      <c r="P8" s="37"/>
      <c r="Q8" s="38" t="s">
        <v>14</v>
      </c>
      <c r="R8" s="37" t="s">
        <v>15</v>
      </c>
      <c r="S8" s="37"/>
      <c r="T8" s="39"/>
      <c r="U8" s="40" t="s">
        <v>1</v>
      </c>
      <c r="V8" s="40"/>
      <c r="W8" s="40" t="s">
        <v>1</v>
      </c>
      <c r="X8" s="40" t="s">
        <v>1</v>
      </c>
      <c r="Y8" s="41"/>
    </row>
    <row r="9" spans="2:26" ht="11" customHeight="1" thickBot="1" x14ac:dyDescent="0.3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9"/>
      <c r="U9" s="40"/>
      <c r="V9" s="40"/>
      <c r="W9" s="40"/>
      <c r="X9" s="40"/>
      <c r="Y9" s="41"/>
    </row>
    <row r="10" spans="2:26" ht="22" customHeight="1" thickBot="1" x14ac:dyDescent="0.3">
      <c r="B10" s="42">
        <v>54</v>
      </c>
      <c r="C10" s="42" t="s">
        <v>17</v>
      </c>
      <c r="D10" s="43">
        <v>1</v>
      </c>
      <c r="E10" s="43">
        <v>2</v>
      </c>
      <c r="F10" s="44">
        <v>3</v>
      </c>
      <c r="G10" s="44">
        <v>4</v>
      </c>
      <c r="H10" s="45">
        <f t="shared" ref="H10:H45" si="0">SUM(D10:G10)</f>
        <v>10</v>
      </c>
      <c r="I10" s="43"/>
      <c r="J10" s="43"/>
      <c r="K10" s="43"/>
      <c r="L10" s="43"/>
      <c r="M10" s="46">
        <f t="shared" ref="M10:M34" si="1">SUM(I10:L10)</f>
        <v>0</v>
      </c>
      <c r="N10" s="43"/>
      <c r="O10" s="43"/>
      <c r="P10" s="43"/>
      <c r="Q10" s="43"/>
      <c r="R10" s="43"/>
      <c r="S10" s="46">
        <f t="shared" ref="S10:S45" si="2">SUM(O10:R10)</f>
        <v>0</v>
      </c>
      <c r="T10" s="47">
        <f t="shared" ref="T10:T41" si="3">COUNTA(D10:S10)-3</f>
        <v>4</v>
      </c>
      <c r="U10" s="48"/>
      <c r="V10" s="48"/>
      <c r="W10" s="48">
        <f>SUM(H10+M10+S10)</f>
        <v>10</v>
      </c>
      <c r="X10" s="49">
        <f>SUM(W10)</f>
        <v>10</v>
      </c>
      <c r="Y10" s="50">
        <f>SUM(X10*D50)</f>
        <v>5</v>
      </c>
      <c r="Z10" s="20"/>
    </row>
    <row r="11" spans="2:26" ht="22" customHeight="1" thickBot="1" x14ac:dyDescent="0.3">
      <c r="B11" s="51">
        <v>28</v>
      </c>
      <c r="C11" s="51" t="s">
        <v>1</v>
      </c>
      <c r="D11" s="52"/>
      <c r="E11" s="52"/>
      <c r="F11" s="53"/>
      <c r="G11" s="52"/>
      <c r="H11" s="54">
        <f t="shared" si="0"/>
        <v>0</v>
      </c>
      <c r="I11" s="52"/>
      <c r="J11" s="52"/>
      <c r="K11" s="52"/>
      <c r="L11" s="53"/>
      <c r="M11" s="46">
        <f t="shared" si="1"/>
        <v>0</v>
      </c>
      <c r="N11" s="52"/>
      <c r="O11" s="52"/>
      <c r="P11" s="52"/>
      <c r="Q11" s="53"/>
      <c r="R11" s="52"/>
      <c r="S11" s="46">
        <f t="shared" si="2"/>
        <v>0</v>
      </c>
      <c r="T11" s="47">
        <f t="shared" si="3"/>
        <v>0</v>
      </c>
      <c r="U11" s="55"/>
      <c r="V11" s="56"/>
      <c r="W11" s="48">
        <f t="shared" ref="W11:W45" si="4">SUM(H11+M11+S11)</f>
        <v>0</v>
      </c>
      <c r="X11" s="49">
        <f t="shared" ref="X11:X46" si="5">SUM(W11)</f>
        <v>0</v>
      </c>
      <c r="Y11" s="57">
        <f>SUM(X11*D51)</f>
        <v>0</v>
      </c>
      <c r="Z11" s="20"/>
    </row>
    <row r="12" spans="2:26" ht="22" customHeight="1" thickBot="1" x14ac:dyDescent="0.3">
      <c r="B12" s="51">
        <v>28</v>
      </c>
      <c r="C12" s="58" t="s">
        <v>1</v>
      </c>
      <c r="D12" s="59"/>
      <c r="E12" s="59"/>
      <c r="F12" s="60"/>
      <c r="G12" s="59"/>
      <c r="H12" s="61">
        <f t="shared" si="0"/>
        <v>0</v>
      </c>
      <c r="I12" s="59"/>
      <c r="J12" s="59"/>
      <c r="K12" s="59"/>
      <c r="L12" s="60"/>
      <c r="M12" s="46">
        <f t="shared" si="1"/>
        <v>0</v>
      </c>
      <c r="N12" s="59"/>
      <c r="O12" s="59"/>
      <c r="P12" s="59"/>
      <c r="Q12" s="60"/>
      <c r="R12" s="59"/>
      <c r="S12" s="46">
        <f t="shared" si="2"/>
        <v>0</v>
      </c>
      <c r="T12" s="47">
        <f t="shared" si="3"/>
        <v>0</v>
      </c>
      <c r="U12" s="62"/>
      <c r="V12" s="63"/>
      <c r="W12" s="48">
        <f t="shared" si="4"/>
        <v>0</v>
      </c>
      <c r="X12" s="49">
        <f t="shared" si="5"/>
        <v>0</v>
      </c>
      <c r="Y12" s="57">
        <f>SUM(X12*D51)</f>
        <v>0</v>
      </c>
      <c r="Z12" s="20"/>
    </row>
    <row r="13" spans="2:26" ht="22" customHeight="1" thickBot="1" x14ac:dyDescent="0.3">
      <c r="B13" s="64">
        <v>24</v>
      </c>
      <c r="C13" s="65" t="s">
        <v>1</v>
      </c>
      <c r="D13" s="66"/>
      <c r="E13" s="66"/>
      <c r="F13" s="60"/>
      <c r="G13" s="66"/>
      <c r="H13" s="61">
        <f t="shared" si="0"/>
        <v>0</v>
      </c>
      <c r="I13" s="66"/>
      <c r="J13" s="66"/>
      <c r="K13" s="66"/>
      <c r="L13" s="60"/>
      <c r="M13" s="46">
        <f t="shared" si="1"/>
        <v>0</v>
      </c>
      <c r="N13" s="66"/>
      <c r="O13" s="66"/>
      <c r="P13" s="66"/>
      <c r="Q13" s="60"/>
      <c r="R13" s="66"/>
      <c r="S13" s="46">
        <f t="shared" si="2"/>
        <v>0</v>
      </c>
      <c r="T13" s="47">
        <f t="shared" si="3"/>
        <v>0</v>
      </c>
      <c r="U13" s="62"/>
      <c r="V13" s="63"/>
      <c r="W13" s="48">
        <f t="shared" si="4"/>
        <v>0</v>
      </c>
      <c r="X13" s="49">
        <f t="shared" si="5"/>
        <v>0</v>
      </c>
      <c r="Y13" s="57">
        <f>SUM(X13*D52)</f>
        <v>0</v>
      </c>
      <c r="Z13" s="20"/>
    </row>
    <row r="14" spans="2:26" ht="22" customHeight="1" thickBot="1" x14ac:dyDescent="0.3">
      <c r="B14" s="64">
        <v>24</v>
      </c>
      <c r="C14" s="67" t="s">
        <v>1</v>
      </c>
      <c r="D14" s="66"/>
      <c r="E14" s="66"/>
      <c r="F14" s="60"/>
      <c r="G14" s="66"/>
      <c r="H14" s="61">
        <f t="shared" si="0"/>
        <v>0</v>
      </c>
      <c r="I14" s="66"/>
      <c r="J14" s="66"/>
      <c r="K14" s="66"/>
      <c r="L14" s="60"/>
      <c r="M14" s="46">
        <f t="shared" si="1"/>
        <v>0</v>
      </c>
      <c r="N14" s="66"/>
      <c r="O14" s="66"/>
      <c r="P14" s="66"/>
      <c r="Q14" s="60"/>
      <c r="R14" s="66"/>
      <c r="S14" s="46">
        <f t="shared" si="2"/>
        <v>0</v>
      </c>
      <c r="T14" s="47">
        <f t="shared" si="3"/>
        <v>0</v>
      </c>
      <c r="U14" s="62"/>
      <c r="V14" s="63"/>
      <c r="W14" s="48">
        <f t="shared" si="4"/>
        <v>0</v>
      </c>
      <c r="X14" s="49">
        <f t="shared" si="5"/>
        <v>0</v>
      </c>
      <c r="Y14" s="57">
        <f>SUM(X14*D52)</f>
        <v>0</v>
      </c>
      <c r="Z14" s="20"/>
    </row>
    <row r="15" spans="2:26" ht="22" customHeight="1" thickBot="1" x14ac:dyDescent="0.3">
      <c r="B15" s="64">
        <v>24</v>
      </c>
      <c r="C15" s="68" t="s">
        <v>29</v>
      </c>
      <c r="D15" s="66">
        <v>2</v>
      </c>
      <c r="E15" s="66">
        <v>4</v>
      </c>
      <c r="F15" s="60">
        <v>5</v>
      </c>
      <c r="G15" s="66">
        <v>6</v>
      </c>
      <c r="H15" s="61">
        <f t="shared" si="0"/>
        <v>17</v>
      </c>
      <c r="I15" s="66"/>
      <c r="J15" s="66"/>
      <c r="K15" s="66"/>
      <c r="L15" s="60"/>
      <c r="M15" s="46">
        <f t="shared" si="1"/>
        <v>0</v>
      </c>
      <c r="N15" s="66"/>
      <c r="O15" s="66"/>
      <c r="P15" s="66"/>
      <c r="Q15" s="60"/>
      <c r="R15" s="66"/>
      <c r="S15" s="46">
        <f t="shared" si="2"/>
        <v>0</v>
      </c>
      <c r="T15" s="47">
        <f t="shared" si="3"/>
        <v>4</v>
      </c>
      <c r="U15" s="62"/>
      <c r="V15" s="63"/>
      <c r="W15" s="48">
        <f t="shared" si="4"/>
        <v>17</v>
      </c>
      <c r="X15" s="49">
        <f t="shared" si="5"/>
        <v>17</v>
      </c>
      <c r="Y15" s="57">
        <f>SUM(X15*D52)</f>
        <v>4.08</v>
      </c>
      <c r="Z15" s="20"/>
    </row>
    <row r="16" spans="2:26" ht="22" customHeight="1" thickBot="1" x14ac:dyDescent="0.3">
      <c r="B16" s="64">
        <v>24</v>
      </c>
      <c r="C16" s="67" t="s">
        <v>1</v>
      </c>
      <c r="D16" s="66"/>
      <c r="E16" s="66"/>
      <c r="F16" s="60"/>
      <c r="G16" s="66"/>
      <c r="H16" s="61">
        <f t="shared" si="0"/>
        <v>0</v>
      </c>
      <c r="I16" s="66"/>
      <c r="J16" s="66"/>
      <c r="K16" s="66"/>
      <c r="L16" s="60"/>
      <c r="M16" s="46">
        <f t="shared" si="1"/>
        <v>0</v>
      </c>
      <c r="N16" s="66"/>
      <c r="O16" s="66"/>
      <c r="P16" s="66"/>
      <c r="Q16" s="60"/>
      <c r="R16" s="66"/>
      <c r="S16" s="46">
        <f t="shared" si="2"/>
        <v>0</v>
      </c>
      <c r="T16" s="47">
        <f t="shared" si="3"/>
        <v>0</v>
      </c>
      <c r="U16" s="62"/>
      <c r="V16" s="63"/>
      <c r="W16" s="48">
        <f t="shared" si="4"/>
        <v>0</v>
      </c>
      <c r="X16" s="49">
        <f t="shared" si="5"/>
        <v>0</v>
      </c>
      <c r="Y16" s="57">
        <f>SUM(X16*D53)</f>
        <v>0</v>
      </c>
      <c r="Z16" s="20"/>
    </row>
    <row r="17" spans="2:26" ht="22" customHeight="1" thickBot="1" x14ac:dyDescent="0.3">
      <c r="B17" s="64">
        <v>24</v>
      </c>
      <c r="C17" s="68" t="s">
        <v>1</v>
      </c>
      <c r="D17" s="66"/>
      <c r="E17" s="66"/>
      <c r="F17" s="60"/>
      <c r="G17" s="66"/>
      <c r="H17" s="61">
        <f t="shared" si="0"/>
        <v>0</v>
      </c>
      <c r="I17" s="66"/>
      <c r="J17" s="66"/>
      <c r="K17" s="66"/>
      <c r="L17" s="60"/>
      <c r="M17" s="46">
        <f t="shared" si="1"/>
        <v>0</v>
      </c>
      <c r="N17" s="66"/>
      <c r="O17" s="66"/>
      <c r="P17" s="66"/>
      <c r="Q17" s="60"/>
      <c r="R17" s="66"/>
      <c r="S17" s="46">
        <f t="shared" si="2"/>
        <v>0</v>
      </c>
      <c r="T17" s="47">
        <f t="shared" si="3"/>
        <v>0</v>
      </c>
      <c r="U17" s="62"/>
      <c r="V17" s="63"/>
      <c r="W17" s="48">
        <f t="shared" si="4"/>
        <v>0</v>
      </c>
      <c r="X17" s="49">
        <f t="shared" si="5"/>
        <v>0</v>
      </c>
      <c r="Y17" s="57">
        <f>SUM(X17*D54)</f>
        <v>0</v>
      </c>
      <c r="Z17" s="20"/>
    </row>
    <row r="18" spans="2:26" ht="22" customHeight="1" thickBot="1" x14ac:dyDescent="0.3">
      <c r="B18" s="64">
        <v>24</v>
      </c>
      <c r="C18" s="65" t="s">
        <v>1</v>
      </c>
      <c r="D18" s="66"/>
      <c r="E18" s="66"/>
      <c r="F18" s="60"/>
      <c r="G18" s="66"/>
      <c r="H18" s="61">
        <f t="shared" si="0"/>
        <v>0</v>
      </c>
      <c r="I18" s="66"/>
      <c r="J18" s="66"/>
      <c r="K18" s="66"/>
      <c r="L18" s="60"/>
      <c r="M18" s="46">
        <f t="shared" si="1"/>
        <v>0</v>
      </c>
      <c r="N18" s="66"/>
      <c r="O18" s="66"/>
      <c r="P18" s="66"/>
      <c r="Q18" s="60"/>
      <c r="R18" s="66"/>
      <c r="S18" s="46">
        <f>SUM(O18:R18)</f>
        <v>0</v>
      </c>
      <c r="T18" s="47">
        <f t="shared" si="3"/>
        <v>0</v>
      </c>
      <c r="U18" s="62"/>
      <c r="V18" s="63"/>
      <c r="W18" s="48">
        <f t="shared" si="4"/>
        <v>0</v>
      </c>
      <c r="X18" s="49">
        <f t="shared" si="5"/>
        <v>0</v>
      </c>
      <c r="Y18" s="57">
        <f>SUM(X18*D54)</f>
        <v>0</v>
      </c>
      <c r="Z18" s="20"/>
    </row>
    <row r="19" spans="2:26" ht="22" customHeight="1" thickBot="1" x14ac:dyDescent="0.3">
      <c r="B19" s="64">
        <v>24</v>
      </c>
      <c r="C19" s="68" t="s">
        <v>1</v>
      </c>
      <c r="D19" s="66"/>
      <c r="E19" s="66"/>
      <c r="F19" s="60"/>
      <c r="G19" s="66"/>
      <c r="H19" s="61">
        <f t="shared" si="0"/>
        <v>0</v>
      </c>
      <c r="I19" s="66"/>
      <c r="J19" s="66"/>
      <c r="K19" s="66"/>
      <c r="L19" s="60"/>
      <c r="M19" s="46">
        <f t="shared" si="1"/>
        <v>0</v>
      </c>
      <c r="N19" s="66"/>
      <c r="O19" s="66"/>
      <c r="P19" s="66"/>
      <c r="Q19" s="60"/>
      <c r="R19" s="66"/>
      <c r="S19" s="46">
        <f t="shared" si="2"/>
        <v>0</v>
      </c>
      <c r="T19" s="47">
        <f t="shared" si="3"/>
        <v>0</v>
      </c>
      <c r="U19" s="62"/>
      <c r="V19" s="63"/>
      <c r="W19" s="48">
        <f t="shared" si="4"/>
        <v>0</v>
      </c>
      <c r="X19" s="49">
        <f t="shared" si="5"/>
        <v>0</v>
      </c>
      <c r="Y19" s="57">
        <f>SUM(X19*D52)</f>
        <v>0</v>
      </c>
      <c r="Z19" s="20"/>
    </row>
    <row r="20" spans="2:26" ht="22" customHeight="1" thickBot="1" x14ac:dyDescent="0.3">
      <c r="B20" s="69">
        <v>19</v>
      </c>
      <c r="C20" s="132" t="s">
        <v>30</v>
      </c>
      <c r="D20" s="70">
        <v>3</v>
      </c>
      <c r="E20" s="70">
        <v>5</v>
      </c>
      <c r="F20" s="60">
        <v>7</v>
      </c>
      <c r="G20" s="70">
        <v>9</v>
      </c>
      <c r="H20" s="61">
        <f t="shared" si="0"/>
        <v>24</v>
      </c>
      <c r="I20" s="70"/>
      <c r="J20" s="70"/>
      <c r="K20" s="70"/>
      <c r="L20" s="60"/>
      <c r="M20" s="46">
        <f t="shared" si="1"/>
        <v>0</v>
      </c>
      <c r="N20" s="70"/>
      <c r="O20" s="70"/>
      <c r="P20" s="70"/>
      <c r="Q20" s="60"/>
      <c r="R20" s="70"/>
      <c r="S20" s="46">
        <f t="shared" si="2"/>
        <v>0</v>
      </c>
      <c r="T20" s="47">
        <f t="shared" si="3"/>
        <v>4</v>
      </c>
      <c r="U20" s="62"/>
      <c r="V20" s="63"/>
      <c r="W20" s="48">
        <f t="shared" si="4"/>
        <v>24</v>
      </c>
      <c r="X20" s="49">
        <f t="shared" si="5"/>
        <v>24</v>
      </c>
      <c r="Y20" s="57">
        <f>SUM(X20*D53)</f>
        <v>4.5600000000000005</v>
      </c>
      <c r="Z20" s="20"/>
    </row>
    <row r="21" spans="2:26" ht="22" customHeight="1" thickBot="1" x14ac:dyDescent="0.3">
      <c r="B21" s="69">
        <v>19</v>
      </c>
      <c r="C21" s="70" t="s">
        <v>1</v>
      </c>
      <c r="D21" s="70"/>
      <c r="E21" s="70"/>
      <c r="F21" s="60"/>
      <c r="G21" s="70"/>
      <c r="H21" s="61">
        <f t="shared" si="0"/>
        <v>0</v>
      </c>
      <c r="I21" s="70"/>
      <c r="J21" s="70"/>
      <c r="K21" s="70"/>
      <c r="L21" s="60"/>
      <c r="M21" s="46">
        <f t="shared" si="1"/>
        <v>0</v>
      </c>
      <c r="N21" s="70"/>
      <c r="O21" s="70"/>
      <c r="P21" s="70"/>
      <c r="Q21" s="60"/>
      <c r="R21" s="70"/>
      <c r="S21" s="46">
        <f t="shared" si="2"/>
        <v>0</v>
      </c>
      <c r="T21" s="47">
        <f t="shared" si="3"/>
        <v>0</v>
      </c>
      <c r="U21" s="62"/>
      <c r="V21" s="63"/>
      <c r="W21" s="48">
        <f t="shared" si="4"/>
        <v>0</v>
      </c>
      <c r="X21" s="49">
        <f t="shared" si="5"/>
        <v>0</v>
      </c>
      <c r="Y21" s="57">
        <f>SUM(X21*D53)</f>
        <v>0</v>
      </c>
      <c r="Z21" s="20"/>
    </row>
    <row r="22" spans="2:26" ht="22" customHeight="1" thickBot="1" x14ac:dyDescent="0.3">
      <c r="B22" s="69">
        <v>19</v>
      </c>
      <c r="C22" s="70" t="s">
        <v>1</v>
      </c>
      <c r="D22" s="70"/>
      <c r="E22" s="70"/>
      <c r="F22" s="60"/>
      <c r="G22" s="70"/>
      <c r="H22" s="61">
        <f t="shared" si="0"/>
        <v>0</v>
      </c>
      <c r="I22" s="70"/>
      <c r="J22" s="70"/>
      <c r="K22" s="70"/>
      <c r="L22" s="60"/>
      <c r="M22" s="46">
        <f t="shared" si="1"/>
        <v>0</v>
      </c>
      <c r="N22" s="70"/>
      <c r="O22" s="70"/>
      <c r="P22" s="70"/>
      <c r="Q22" s="60"/>
      <c r="R22" s="70"/>
      <c r="S22" s="46">
        <f t="shared" si="2"/>
        <v>0</v>
      </c>
      <c r="T22" s="47">
        <f t="shared" si="3"/>
        <v>0</v>
      </c>
      <c r="U22" s="62"/>
      <c r="V22" s="63"/>
      <c r="W22" s="48">
        <f t="shared" si="4"/>
        <v>0</v>
      </c>
      <c r="X22" s="49">
        <f t="shared" si="5"/>
        <v>0</v>
      </c>
      <c r="Y22" s="57">
        <f>SUM(X22*D53)</f>
        <v>0</v>
      </c>
      <c r="Z22" s="20"/>
    </row>
    <row r="23" spans="2:26" ht="22" customHeight="1" thickBot="1" x14ac:dyDescent="0.3">
      <c r="B23" s="71">
        <v>14</v>
      </c>
      <c r="C23" s="71" t="s">
        <v>31</v>
      </c>
      <c r="D23" s="72">
        <v>1</v>
      </c>
      <c r="E23" s="72">
        <v>2</v>
      </c>
      <c r="F23" s="60">
        <v>3</v>
      </c>
      <c r="G23" s="72">
        <v>4</v>
      </c>
      <c r="H23" s="61">
        <f t="shared" si="0"/>
        <v>10</v>
      </c>
      <c r="I23" s="72"/>
      <c r="J23" s="72"/>
      <c r="K23" s="72"/>
      <c r="L23" s="60"/>
      <c r="M23" s="46">
        <f t="shared" si="1"/>
        <v>0</v>
      </c>
      <c r="N23" s="72"/>
      <c r="O23" s="72"/>
      <c r="P23" s="72"/>
      <c r="Q23" s="60"/>
      <c r="R23" s="72"/>
      <c r="S23" s="46">
        <f t="shared" si="2"/>
        <v>0</v>
      </c>
      <c r="T23" s="47">
        <f t="shared" si="3"/>
        <v>4</v>
      </c>
      <c r="U23" s="62"/>
      <c r="V23" s="63"/>
      <c r="W23" s="48">
        <f t="shared" si="4"/>
        <v>10</v>
      </c>
      <c r="X23" s="49">
        <f t="shared" si="5"/>
        <v>10</v>
      </c>
      <c r="Y23" s="57">
        <f>SUM(X23*0.15)</f>
        <v>1.5</v>
      </c>
      <c r="Z23" s="20"/>
    </row>
    <row r="24" spans="2:26" ht="22" customHeight="1" thickBot="1" x14ac:dyDescent="0.3">
      <c r="B24" s="71">
        <v>14</v>
      </c>
      <c r="C24" s="71"/>
      <c r="D24" s="72"/>
      <c r="E24" s="72"/>
      <c r="F24" s="60"/>
      <c r="G24" s="72"/>
      <c r="H24" s="61">
        <f t="shared" si="0"/>
        <v>0</v>
      </c>
      <c r="I24" s="72"/>
      <c r="J24" s="72"/>
      <c r="K24" s="72"/>
      <c r="L24" s="60"/>
      <c r="M24" s="46">
        <f t="shared" si="1"/>
        <v>0</v>
      </c>
      <c r="N24" s="72"/>
      <c r="O24" s="72"/>
      <c r="P24" s="72"/>
      <c r="Q24" s="60"/>
      <c r="R24" s="72"/>
      <c r="S24" s="46">
        <f t="shared" si="2"/>
        <v>0</v>
      </c>
      <c r="T24" s="47">
        <f t="shared" si="3"/>
        <v>0</v>
      </c>
      <c r="U24" s="62"/>
      <c r="V24" s="63"/>
      <c r="W24" s="48">
        <f t="shared" si="4"/>
        <v>0</v>
      </c>
      <c r="X24" s="49">
        <f t="shared" si="5"/>
        <v>0</v>
      </c>
      <c r="Y24" s="57">
        <f>SUM(X24*0.15)</f>
        <v>0</v>
      </c>
      <c r="Z24" s="20"/>
    </row>
    <row r="25" spans="2:26" ht="22" customHeight="1" thickBot="1" x14ac:dyDescent="0.3">
      <c r="B25" s="71">
        <v>14</v>
      </c>
      <c r="C25" s="71"/>
      <c r="D25" s="72"/>
      <c r="E25" s="72"/>
      <c r="F25" s="60"/>
      <c r="G25" s="72"/>
      <c r="H25" s="61">
        <f t="shared" si="0"/>
        <v>0</v>
      </c>
      <c r="I25" s="72"/>
      <c r="J25" s="72"/>
      <c r="K25" s="72"/>
      <c r="L25" s="60"/>
      <c r="M25" s="46">
        <f t="shared" si="1"/>
        <v>0</v>
      </c>
      <c r="N25" s="72"/>
      <c r="O25" s="72"/>
      <c r="P25" s="72"/>
      <c r="Q25" s="60"/>
      <c r="R25" s="72"/>
      <c r="S25" s="46">
        <f t="shared" si="2"/>
        <v>0</v>
      </c>
      <c r="T25" s="47">
        <f t="shared" si="3"/>
        <v>0</v>
      </c>
      <c r="U25" s="62"/>
      <c r="V25" s="63"/>
      <c r="W25" s="48">
        <f t="shared" si="4"/>
        <v>0</v>
      </c>
      <c r="X25" s="49">
        <f t="shared" si="5"/>
        <v>0</v>
      </c>
      <c r="Y25" s="57">
        <f>SUM(X25*D54)</f>
        <v>0</v>
      </c>
      <c r="Z25" s="20"/>
    </row>
    <row r="26" spans="2:26" ht="22" customHeight="1" thickBot="1" x14ac:dyDescent="0.3">
      <c r="B26" s="71">
        <v>14</v>
      </c>
      <c r="C26" s="73"/>
      <c r="D26" s="72"/>
      <c r="E26" s="72"/>
      <c r="F26" s="60"/>
      <c r="G26" s="72"/>
      <c r="H26" s="61">
        <f t="shared" si="0"/>
        <v>0</v>
      </c>
      <c r="I26" s="72"/>
      <c r="J26" s="72"/>
      <c r="K26" s="72"/>
      <c r="L26" s="60"/>
      <c r="M26" s="46">
        <f t="shared" si="1"/>
        <v>0</v>
      </c>
      <c r="N26" s="72"/>
      <c r="O26" s="72"/>
      <c r="P26" s="72"/>
      <c r="Q26" s="60"/>
      <c r="R26" s="72"/>
      <c r="S26" s="46">
        <f t="shared" si="2"/>
        <v>0</v>
      </c>
      <c r="T26" s="47">
        <f t="shared" si="3"/>
        <v>0</v>
      </c>
      <c r="U26" s="62"/>
      <c r="V26" s="63"/>
      <c r="W26" s="48">
        <f t="shared" si="4"/>
        <v>0</v>
      </c>
      <c r="X26" s="49">
        <f t="shared" si="5"/>
        <v>0</v>
      </c>
      <c r="Y26" s="57">
        <f t="shared" ref="Y26:Y28" si="6">SUM(X26*D55)</f>
        <v>0</v>
      </c>
      <c r="Z26" s="20"/>
    </row>
    <row r="27" spans="2:26" ht="22" customHeight="1" thickBot="1" x14ac:dyDescent="0.3">
      <c r="B27" s="71">
        <v>14</v>
      </c>
      <c r="C27" s="71"/>
      <c r="D27" s="72"/>
      <c r="E27" s="72"/>
      <c r="F27" s="60"/>
      <c r="G27" s="72"/>
      <c r="H27" s="61">
        <f t="shared" si="0"/>
        <v>0</v>
      </c>
      <c r="I27" s="72"/>
      <c r="J27" s="72"/>
      <c r="K27" s="72"/>
      <c r="L27" s="60"/>
      <c r="M27" s="46">
        <f t="shared" si="1"/>
        <v>0</v>
      </c>
      <c r="N27" s="72"/>
      <c r="O27" s="72"/>
      <c r="P27" s="72"/>
      <c r="Q27" s="60"/>
      <c r="R27" s="72"/>
      <c r="S27" s="46">
        <f t="shared" si="2"/>
        <v>0</v>
      </c>
      <c r="T27" s="47">
        <f t="shared" si="3"/>
        <v>0</v>
      </c>
      <c r="U27" s="62"/>
      <c r="V27" s="63"/>
      <c r="W27" s="48">
        <f t="shared" si="4"/>
        <v>0</v>
      </c>
      <c r="X27" s="49">
        <f t="shared" si="5"/>
        <v>0</v>
      </c>
      <c r="Y27" s="57">
        <f t="shared" si="6"/>
        <v>0</v>
      </c>
      <c r="Z27" s="20"/>
    </row>
    <row r="28" spans="2:26" ht="22" customHeight="1" thickBot="1" x14ac:dyDescent="0.3">
      <c r="B28" s="71">
        <v>14</v>
      </c>
      <c r="C28" s="71"/>
      <c r="D28" s="72"/>
      <c r="E28" s="72"/>
      <c r="F28" s="60"/>
      <c r="G28" s="72"/>
      <c r="H28" s="61">
        <f t="shared" si="0"/>
        <v>0</v>
      </c>
      <c r="I28" s="72"/>
      <c r="J28" s="72"/>
      <c r="K28" s="72"/>
      <c r="L28" s="60"/>
      <c r="M28" s="46">
        <f t="shared" si="1"/>
        <v>0</v>
      </c>
      <c r="N28" s="72"/>
      <c r="O28" s="72"/>
      <c r="P28" s="72"/>
      <c r="Q28" s="60"/>
      <c r="R28" s="72"/>
      <c r="S28" s="46">
        <f t="shared" si="2"/>
        <v>0</v>
      </c>
      <c r="T28" s="47">
        <f t="shared" si="3"/>
        <v>0</v>
      </c>
      <c r="U28" s="62"/>
      <c r="V28" s="63"/>
      <c r="W28" s="48">
        <f t="shared" si="4"/>
        <v>0</v>
      </c>
      <c r="X28" s="49">
        <f t="shared" si="5"/>
        <v>0</v>
      </c>
      <c r="Y28" s="57">
        <f t="shared" si="6"/>
        <v>0</v>
      </c>
      <c r="Z28" s="20"/>
    </row>
    <row r="29" spans="2:26" ht="22" customHeight="1" thickBot="1" x14ac:dyDescent="0.3">
      <c r="B29" s="71">
        <v>14</v>
      </c>
      <c r="C29" s="73"/>
      <c r="D29" s="72"/>
      <c r="E29" s="72"/>
      <c r="F29" s="60"/>
      <c r="G29" s="72"/>
      <c r="H29" s="61">
        <f t="shared" si="0"/>
        <v>0</v>
      </c>
      <c r="I29" s="72"/>
      <c r="J29" s="72"/>
      <c r="K29" s="72"/>
      <c r="L29" s="60"/>
      <c r="M29" s="46">
        <f t="shared" si="1"/>
        <v>0</v>
      </c>
      <c r="N29" s="72"/>
      <c r="O29" s="72"/>
      <c r="P29" s="72"/>
      <c r="Q29" s="60"/>
      <c r="R29" s="72"/>
      <c r="S29" s="46">
        <f t="shared" si="2"/>
        <v>0</v>
      </c>
      <c r="T29" s="47">
        <f t="shared" si="3"/>
        <v>0</v>
      </c>
      <c r="U29" s="62"/>
      <c r="V29" s="63"/>
      <c r="W29" s="48">
        <f t="shared" si="4"/>
        <v>0</v>
      </c>
      <c r="X29" s="49">
        <f t="shared" si="5"/>
        <v>0</v>
      </c>
      <c r="Y29" s="57">
        <f>SUM(X29*D56)</f>
        <v>0</v>
      </c>
      <c r="Z29" s="20"/>
    </row>
    <row r="30" spans="2:26" ht="22" customHeight="1" thickBot="1" x14ac:dyDescent="0.3">
      <c r="B30" s="74">
        <v>9</v>
      </c>
      <c r="C30" s="74"/>
      <c r="D30" s="75"/>
      <c r="E30" s="75"/>
      <c r="F30" s="60"/>
      <c r="G30" s="75"/>
      <c r="H30" s="61">
        <f t="shared" si="0"/>
        <v>0</v>
      </c>
      <c r="I30" s="75"/>
      <c r="J30" s="75"/>
      <c r="K30" s="75"/>
      <c r="L30" s="60"/>
      <c r="M30" s="46">
        <f t="shared" si="1"/>
        <v>0</v>
      </c>
      <c r="N30" s="75"/>
      <c r="O30" s="75"/>
      <c r="P30" s="75"/>
      <c r="Q30" s="60"/>
      <c r="R30" s="75"/>
      <c r="S30" s="46">
        <f t="shared" si="2"/>
        <v>0</v>
      </c>
      <c r="T30" s="47">
        <f t="shared" si="3"/>
        <v>0</v>
      </c>
      <c r="U30" s="62"/>
      <c r="V30" s="63"/>
      <c r="W30" s="48">
        <f t="shared" si="4"/>
        <v>0</v>
      </c>
      <c r="X30" s="49">
        <f t="shared" si="5"/>
        <v>0</v>
      </c>
      <c r="Y30" s="57">
        <f>SUM(X30*0.1)</f>
        <v>0</v>
      </c>
      <c r="Z30" s="20"/>
    </row>
    <row r="31" spans="2:26" ht="22" customHeight="1" thickBot="1" x14ac:dyDescent="0.3">
      <c r="B31" s="74">
        <v>9</v>
      </c>
      <c r="C31" s="74"/>
      <c r="D31" s="75"/>
      <c r="E31" s="75"/>
      <c r="F31" s="60"/>
      <c r="G31" s="75"/>
      <c r="H31" s="61">
        <f t="shared" si="0"/>
        <v>0</v>
      </c>
      <c r="I31" s="75"/>
      <c r="J31" s="75"/>
      <c r="K31" s="75"/>
      <c r="L31" s="60"/>
      <c r="M31" s="46">
        <f t="shared" si="1"/>
        <v>0</v>
      </c>
      <c r="N31" s="75"/>
      <c r="O31" s="75"/>
      <c r="P31" s="75"/>
      <c r="Q31" s="60"/>
      <c r="R31" s="75"/>
      <c r="S31" s="46">
        <f t="shared" si="2"/>
        <v>0</v>
      </c>
      <c r="T31" s="47">
        <f t="shared" si="3"/>
        <v>0</v>
      </c>
      <c r="U31" s="62"/>
      <c r="V31" s="63"/>
      <c r="W31" s="48">
        <f t="shared" si="4"/>
        <v>0</v>
      </c>
      <c r="X31" s="49">
        <f t="shared" si="5"/>
        <v>0</v>
      </c>
      <c r="Y31" s="57">
        <f>SUM(X31*D55)</f>
        <v>0</v>
      </c>
      <c r="Z31" s="20"/>
    </row>
    <row r="32" spans="2:26" ht="22" customHeight="1" thickBot="1" x14ac:dyDescent="0.3">
      <c r="B32" s="74">
        <v>9</v>
      </c>
      <c r="C32" s="74"/>
      <c r="D32" s="75"/>
      <c r="E32" s="75"/>
      <c r="F32" s="60"/>
      <c r="G32" s="75"/>
      <c r="H32" s="61">
        <f t="shared" si="0"/>
        <v>0</v>
      </c>
      <c r="I32" s="75"/>
      <c r="J32" s="75"/>
      <c r="K32" s="75"/>
      <c r="L32" s="60"/>
      <c r="M32" s="46">
        <f t="shared" si="1"/>
        <v>0</v>
      </c>
      <c r="N32" s="75"/>
      <c r="O32" s="75"/>
      <c r="P32" s="75"/>
      <c r="Q32" s="60"/>
      <c r="R32" s="75"/>
      <c r="S32" s="46">
        <f t="shared" si="2"/>
        <v>0</v>
      </c>
      <c r="T32" s="47">
        <f t="shared" si="3"/>
        <v>0</v>
      </c>
      <c r="U32" s="62"/>
      <c r="V32" s="63"/>
      <c r="W32" s="48">
        <f t="shared" si="4"/>
        <v>0</v>
      </c>
      <c r="X32" s="49">
        <f t="shared" si="5"/>
        <v>0</v>
      </c>
      <c r="Y32" s="57">
        <f>SUM(X32*D55)</f>
        <v>0</v>
      </c>
      <c r="Z32" s="20"/>
    </row>
    <row r="33" spans="2:26" ht="22" customHeight="1" thickBot="1" x14ac:dyDescent="0.3">
      <c r="B33" s="74">
        <v>9</v>
      </c>
      <c r="C33" s="74"/>
      <c r="D33" s="75"/>
      <c r="E33" s="75"/>
      <c r="F33" s="60"/>
      <c r="G33" s="75"/>
      <c r="H33" s="61">
        <f t="shared" si="0"/>
        <v>0</v>
      </c>
      <c r="I33" s="75"/>
      <c r="J33" s="75"/>
      <c r="K33" s="75"/>
      <c r="L33" s="60"/>
      <c r="M33" s="46">
        <f t="shared" si="1"/>
        <v>0</v>
      </c>
      <c r="N33" s="75"/>
      <c r="O33" s="75"/>
      <c r="P33" s="75"/>
      <c r="Q33" s="60"/>
      <c r="R33" s="75"/>
      <c r="S33" s="46">
        <f t="shared" si="2"/>
        <v>0</v>
      </c>
      <c r="T33" s="47">
        <f t="shared" si="3"/>
        <v>0</v>
      </c>
      <c r="U33" s="62"/>
      <c r="V33" s="63"/>
      <c r="W33" s="48">
        <f t="shared" si="4"/>
        <v>0</v>
      </c>
      <c r="X33" s="49">
        <f t="shared" si="5"/>
        <v>0</v>
      </c>
      <c r="Y33" s="57">
        <f>SUM(X33*D55)</f>
        <v>0</v>
      </c>
      <c r="Z33" s="20"/>
    </row>
    <row r="34" spans="2:26" ht="22" customHeight="1" thickBot="1" x14ac:dyDescent="0.3">
      <c r="B34" s="74">
        <v>9</v>
      </c>
      <c r="C34" s="74"/>
      <c r="D34" s="75"/>
      <c r="E34" s="75"/>
      <c r="F34" s="60"/>
      <c r="G34" s="75"/>
      <c r="H34" s="61">
        <f t="shared" si="0"/>
        <v>0</v>
      </c>
      <c r="I34" s="75"/>
      <c r="J34" s="75"/>
      <c r="K34" s="75"/>
      <c r="L34" s="60"/>
      <c r="M34" s="46">
        <f t="shared" si="1"/>
        <v>0</v>
      </c>
      <c r="N34" s="75"/>
      <c r="O34" s="75"/>
      <c r="P34" s="75"/>
      <c r="Q34" s="60"/>
      <c r="R34" s="75"/>
      <c r="S34" s="46">
        <f t="shared" si="2"/>
        <v>0</v>
      </c>
      <c r="T34" s="47">
        <f t="shared" si="3"/>
        <v>0</v>
      </c>
      <c r="U34" s="62"/>
      <c r="V34" s="63"/>
      <c r="W34" s="48">
        <f t="shared" si="4"/>
        <v>0</v>
      </c>
      <c r="X34" s="49">
        <f t="shared" si="5"/>
        <v>0</v>
      </c>
      <c r="Y34" s="57">
        <f>SUM(X34*D55)</f>
        <v>0</v>
      </c>
      <c r="Z34" s="20"/>
    </row>
    <row r="35" spans="2:26" ht="22" customHeight="1" thickBot="1" x14ac:dyDescent="0.3">
      <c r="B35" s="74">
        <v>9</v>
      </c>
      <c r="C35" s="76"/>
      <c r="D35" s="75"/>
      <c r="E35" s="75"/>
      <c r="F35" s="60"/>
      <c r="G35" s="75"/>
      <c r="H35" s="61">
        <f t="shared" si="0"/>
        <v>0</v>
      </c>
      <c r="I35" s="75"/>
      <c r="J35" s="75"/>
      <c r="K35" s="75"/>
      <c r="L35" s="60"/>
      <c r="M35" s="46">
        <f t="shared" ref="M35:M39" si="7">SUM(I35:L35)</f>
        <v>0</v>
      </c>
      <c r="N35" s="75"/>
      <c r="O35" s="75"/>
      <c r="P35" s="75"/>
      <c r="Q35" s="60"/>
      <c r="R35" s="75"/>
      <c r="S35" s="46">
        <f t="shared" si="2"/>
        <v>0</v>
      </c>
      <c r="T35" s="47">
        <f t="shared" si="3"/>
        <v>0</v>
      </c>
      <c r="U35" s="62"/>
      <c r="V35" s="63"/>
      <c r="W35" s="48">
        <f t="shared" si="4"/>
        <v>0</v>
      </c>
      <c r="X35" s="49">
        <f t="shared" si="5"/>
        <v>0</v>
      </c>
      <c r="Y35" s="57">
        <f>SUM(X35*D56)</f>
        <v>0</v>
      </c>
      <c r="Z35" s="20"/>
    </row>
    <row r="36" spans="2:26" ht="22" customHeight="1" thickBot="1" x14ac:dyDescent="0.3">
      <c r="B36" s="74"/>
      <c r="C36" s="76"/>
      <c r="D36" s="75"/>
      <c r="E36" s="75"/>
      <c r="F36" s="60"/>
      <c r="G36" s="75"/>
      <c r="H36" s="61">
        <f t="shared" si="0"/>
        <v>0</v>
      </c>
      <c r="I36" s="75"/>
      <c r="J36" s="75"/>
      <c r="K36" s="75"/>
      <c r="L36" s="60"/>
      <c r="M36" s="46">
        <f t="shared" si="7"/>
        <v>0</v>
      </c>
      <c r="N36" s="75"/>
      <c r="O36" s="75"/>
      <c r="P36" s="75"/>
      <c r="Q36" s="60"/>
      <c r="R36" s="75"/>
      <c r="S36" s="46">
        <f t="shared" si="2"/>
        <v>0</v>
      </c>
      <c r="T36" s="47">
        <f t="shared" si="3"/>
        <v>0</v>
      </c>
      <c r="U36" s="62"/>
      <c r="V36" s="63"/>
      <c r="W36" s="48">
        <f t="shared" si="4"/>
        <v>0</v>
      </c>
      <c r="X36" s="49">
        <f t="shared" si="5"/>
        <v>0</v>
      </c>
      <c r="Y36" s="57"/>
      <c r="Z36" s="20"/>
    </row>
    <row r="37" spans="2:26" ht="22" customHeight="1" thickBot="1" x14ac:dyDescent="0.3">
      <c r="B37" s="74">
        <v>9</v>
      </c>
      <c r="C37" s="74"/>
      <c r="D37" s="75"/>
      <c r="E37" s="75"/>
      <c r="F37" s="60"/>
      <c r="G37" s="75"/>
      <c r="H37" s="61">
        <f t="shared" si="0"/>
        <v>0</v>
      </c>
      <c r="I37" s="75"/>
      <c r="J37" s="75"/>
      <c r="K37" s="75"/>
      <c r="L37" s="60"/>
      <c r="M37" s="46">
        <f t="shared" si="7"/>
        <v>0</v>
      </c>
      <c r="N37" s="75"/>
      <c r="O37" s="75"/>
      <c r="P37" s="75"/>
      <c r="Q37" s="60"/>
      <c r="R37" s="75"/>
      <c r="S37" s="46">
        <f t="shared" si="2"/>
        <v>0</v>
      </c>
      <c r="T37" s="47">
        <f t="shared" si="3"/>
        <v>0</v>
      </c>
      <c r="U37" s="62"/>
      <c r="V37" s="63"/>
      <c r="W37" s="48">
        <f>SUM(H37+M37+S37)</f>
        <v>0</v>
      </c>
      <c r="X37" s="49">
        <f t="shared" si="5"/>
        <v>0</v>
      </c>
      <c r="Y37" s="57">
        <f>SUM(X37*0.09)</f>
        <v>0</v>
      </c>
      <c r="Z37" s="20"/>
    </row>
    <row r="38" spans="2:26" ht="22" customHeight="1" thickBot="1" x14ac:dyDescent="0.3">
      <c r="B38" s="74">
        <v>9</v>
      </c>
      <c r="C38" s="74"/>
      <c r="D38" s="75"/>
      <c r="E38" s="75"/>
      <c r="F38" s="60"/>
      <c r="G38" s="75"/>
      <c r="H38" s="61">
        <f t="shared" si="0"/>
        <v>0</v>
      </c>
      <c r="I38" s="75"/>
      <c r="J38" s="75"/>
      <c r="K38" s="75"/>
      <c r="L38" s="60"/>
      <c r="M38" s="46">
        <f t="shared" si="7"/>
        <v>0</v>
      </c>
      <c r="N38" s="75"/>
      <c r="O38" s="75"/>
      <c r="P38" s="75"/>
      <c r="Q38" s="60"/>
      <c r="R38" s="75"/>
      <c r="S38" s="46">
        <f t="shared" si="2"/>
        <v>0</v>
      </c>
      <c r="T38" s="47">
        <f t="shared" si="3"/>
        <v>0</v>
      </c>
      <c r="U38" s="62"/>
      <c r="V38" s="63"/>
      <c r="W38" s="48">
        <f t="shared" si="4"/>
        <v>0</v>
      </c>
      <c r="X38" s="49">
        <f t="shared" si="5"/>
        <v>0</v>
      </c>
      <c r="Y38" s="57">
        <f>SUM(X38*0.09)</f>
        <v>0</v>
      </c>
      <c r="Z38" s="20"/>
    </row>
    <row r="39" spans="2:26" ht="22" customHeight="1" thickBot="1" x14ac:dyDescent="0.3">
      <c r="B39" s="77">
        <v>4</v>
      </c>
      <c r="C39" s="77"/>
      <c r="D39" s="78"/>
      <c r="E39" s="78"/>
      <c r="F39" s="60"/>
      <c r="G39" s="78"/>
      <c r="H39" s="61">
        <f t="shared" si="0"/>
        <v>0</v>
      </c>
      <c r="I39" s="78"/>
      <c r="J39" s="78"/>
      <c r="K39" s="78"/>
      <c r="L39" s="60"/>
      <c r="M39" s="46">
        <f t="shared" si="7"/>
        <v>0</v>
      </c>
      <c r="N39" s="78"/>
      <c r="O39" s="78"/>
      <c r="P39" s="78"/>
      <c r="Q39" s="60"/>
      <c r="R39" s="78"/>
      <c r="S39" s="46">
        <f t="shared" si="2"/>
        <v>0</v>
      </c>
      <c r="T39" s="47">
        <f t="shared" si="3"/>
        <v>0</v>
      </c>
      <c r="U39" s="62"/>
      <c r="V39" s="63"/>
      <c r="W39" s="48">
        <f t="shared" si="4"/>
        <v>0</v>
      </c>
      <c r="X39" s="49">
        <f t="shared" si="5"/>
        <v>0</v>
      </c>
      <c r="Y39" s="57">
        <f>SUM(X39*D56)</f>
        <v>0</v>
      </c>
      <c r="Z39" s="20"/>
    </row>
    <row r="40" spans="2:26" ht="22" customHeight="1" thickBot="1" x14ac:dyDescent="0.3">
      <c r="B40" s="77">
        <v>4</v>
      </c>
      <c r="C40" s="77"/>
      <c r="D40" s="78"/>
      <c r="E40" s="78"/>
      <c r="F40" s="60"/>
      <c r="G40" s="78"/>
      <c r="H40" s="61">
        <f t="shared" si="0"/>
        <v>0</v>
      </c>
      <c r="I40" s="78"/>
      <c r="J40" s="78"/>
      <c r="K40" s="78"/>
      <c r="L40" s="60"/>
      <c r="M40" s="46">
        <f t="shared" ref="M40:M45" si="8">SUM(I40:L40)</f>
        <v>0</v>
      </c>
      <c r="N40" s="78"/>
      <c r="O40" s="78"/>
      <c r="P40" s="78"/>
      <c r="Q40" s="60"/>
      <c r="R40" s="78"/>
      <c r="S40" s="46">
        <f t="shared" si="2"/>
        <v>0</v>
      </c>
      <c r="T40" s="47">
        <f t="shared" si="3"/>
        <v>0</v>
      </c>
      <c r="U40" s="62"/>
      <c r="V40" s="63"/>
      <c r="W40" s="48">
        <f t="shared" si="4"/>
        <v>0</v>
      </c>
      <c r="X40" s="49">
        <f t="shared" si="5"/>
        <v>0</v>
      </c>
      <c r="Y40" s="57"/>
    </row>
    <row r="41" spans="2:26" ht="22" customHeight="1" thickBot="1" x14ac:dyDescent="0.3">
      <c r="B41" s="77">
        <v>4</v>
      </c>
      <c r="C41" s="77"/>
      <c r="D41" s="78"/>
      <c r="E41" s="78"/>
      <c r="F41" s="60"/>
      <c r="G41" s="78"/>
      <c r="H41" s="61">
        <f t="shared" si="0"/>
        <v>0</v>
      </c>
      <c r="I41" s="78"/>
      <c r="J41" s="78"/>
      <c r="K41" s="78"/>
      <c r="L41" s="60"/>
      <c r="M41" s="46">
        <f t="shared" si="8"/>
        <v>0</v>
      </c>
      <c r="N41" s="78"/>
      <c r="O41" s="78"/>
      <c r="P41" s="78"/>
      <c r="Q41" s="60"/>
      <c r="R41" s="78"/>
      <c r="S41" s="46">
        <f t="shared" si="2"/>
        <v>0</v>
      </c>
      <c r="T41" s="47">
        <f t="shared" si="3"/>
        <v>0</v>
      </c>
      <c r="U41" s="62"/>
      <c r="V41" s="63"/>
      <c r="W41" s="48">
        <f t="shared" si="4"/>
        <v>0</v>
      </c>
      <c r="X41" s="49">
        <f t="shared" si="5"/>
        <v>0</v>
      </c>
      <c r="Y41" s="57"/>
    </row>
    <row r="42" spans="2:26" ht="22" customHeight="1" thickBot="1" x14ac:dyDescent="0.3">
      <c r="B42" s="77">
        <v>4</v>
      </c>
      <c r="C42" s="77"/>
      <c r="D42" s="78"/>
      <c r="E42" s="78"/>
      <c r="F42" s="60"/>
      <c r="G42" s="78"/>
      <c r="H42" s="61">
        <f t="shared" si="0"/>
        <v>0</v>
      </c>
      <c r="I42" s="78"/>
      <c r="J42" s="78"/>
      <c r="K42" s="78"/>
      <c r="L42" s="60"/>
      <c r="M42" s="46">
        <f t="shared" si="8"/>
        <v>0</v>
      </c>
      <c r="N42" s="78"/>
      <c r="O42" s="78"/>
      <c r="P42" s="78"/>
      <c r="Q42" s="60"/>
      <c r="R42" s="78"/>
      <c r="S42" s="46">
        <f t="shared" si="2"/>
        <v>0</v>
      </c>
      <c r="T42" s="47">
        <f>COUNTA(D42:S42)-3</f>
        <v>0</v>
      </c>
      <c r="U42" s="62"/>
      <c r="V42" s="63"/>
      <c r="W42" s="48">
        <f t="shared" si="4"/>
        <v>0</v>
      </c>
      <c r="X42" s="49">
        <f t="shared" si="5"/>
        <v>0</v>
      </c>
      <c r="Y42" s="57"/>
    </row>
    <row r="43" spans="2:26" ht="22" customHeight="1" thickBot="1" x14ac:dyDescent="0.3">
      <c r="B43" s="77">
        <v>4</v>
      </c>
      <c r="C43" s="79"/>
      <c r="D43" s="78"/>
      <c r="E43" s="78"/>
      <c r="F43" s="60"/>
      <c r="G43" s="78"/>
      <c r="H43" s="61">
        <f t="shared" si="0"/>
        <v>0</v>
      </c>
      <c r="I43" s="78"/>
      <c r="J43" s="78"/>
      <c r="K43" s="78"/>
      <c r="L43" s="60"/>
      <c r="M43" s="46">
        <f t="shared" si="8"/>
        <v>0</v>
      </c>
      <c r="N43" s="78"/>
      <c r="O43" s="78"/>
      <c r="P43" s="78"/>
      <c r="Q43" s="60"/>
      <c r="R43" s="78"/>
      <c r="S43" s="46">
        <f t="shared" si="2"/>
        <v>0</v>
      </c>
      <c r="T43" s="47">
        <f>COUNTA(D43:S43)-3</f>
        <v>0</v>
      </c>
      <c r="U43" s="62"/>
      <c r="V43" s="63"/>
      <c r="W43" s="48">
        <f t="shared" si="4"/>
        <v>0</v>
      </c>
      <c r="X43" s="49">
        <f t="shared" si="5"/>
        <v>0</v>
      </c>
      <c r="Y43" s="57">
        <f>SUM(X43*D61)</f>
        <v>0</v>
      </c>
    </row>
    <row r="44" spans="2:26" ht="22" customHeight="1" thickBot="1" x14ac:dyDescent="0.3">
      <c r="B44" s="77">
        <v>4</v>
      </c>
      <c r="C44" s="77"/>
      <c r="D44" s="78"/>
      <c r="E44" s="78"/>
      <c r="F44" s="60"/>
      <c r="G44" s="78"/>
      <c r="H44" s="61">
        <f t="shared" si="0"/>
        <v>0</v>
      </c>
      <c r="I44" s="78"/>
      <c r="J44" s="78"/>
      <c r="K44" s="78"/>
      <c r="L44" s="60"/>
      <c r="M44" s="46">
        <f t="shared" si="8"/>
        <v>0</v>
      </c>
      <c r="N44" s="78"/>
      <c r="O44" s="78"/>
      <c r="P44" s="78"/>
      <c r="Q44" s="60"/>
      <c r="R44" s="78"/>
      <c r="S44" s="46">
        <f t="shared" si="2"/>
        <v>0</v>
      </c>
      <c r="T44" s="47">
        <f>COUNTA(D44:S44)-3</f>
        <v>0</v>
      </c>
      <c r="U44" s="62"/>
      <c r="V44" s="63"/>
      <c r="W44" s="48">
        <f t="shared" si="4"/>
        <v>0</v>
      </c>
      <c r="X44" s="49">
        <f t="shared" si="5"/>
        <v>0</v>
      </c>
      <c r="Y44" s="57"/>
    </row>
    <row r="45" spans="2:26" ht="22" customHeight="1" thickBot="1" x14ac:dyDescent="0.3">
      <c r="B45" s="77">
        <v>4</v>
      </c>
      <c r="C45" s="77"/>
      <c r="D45" s="78"/>
      <c r="E45" s="78"/>
      <c r="F45" s="60"/>
      <c r="G45" s="78"/>
      <c r="H45" s="61">
        <f t="shared" si="0"/>
        <v>0</v>
      </c>
      <c r="I45" s="78"/>
      <c r="J45" s="78"/>
      <c r="K45" s="78"/>
      <c r="L45" s="60"/>
      <c r="M45" s="46">
        <f t="shared" si="8"/>
        <v>0</v>
      </c>
      <c r="N45" s="78"/>
      <c r="O45" s="78"/>
      <c r="P45" s="78"/>
      <c r="Q45" s="60"/>
      <c r="R45" s="78"/>
      <c r="S45" s="46">
        <f t="shared" si="2"/>
        <v>0</v>
      </c>
      <c r="T45" s="47">
        <f>COUNTA(D45:S45)-3</f>
        <v>0</v>
      </c>
      <c r="U45" s="62"/>
      <c r="V45" s="63"/>
      <c r="W45" s="48">
        <f t="shared" si="4"/>
        <v>0</v>
      </c>
      <c r="X45" s="49">
        <f t="shared" si="5"/>
        <v>0</v>
      </c>
      <c r="Y45" s="57">
        <f>SUM(X45*D56)</f>
        <v>0</v>
      </c>
    </row>
    <row r="46" spans="2:26" ht="22" customHeight="1" thickBot="1" x14ac:dyDescent="0.3">
      <c r="C46" s="80"/>
      <c r="D46" s="81">
        <f t="shared" ref="D46:L46" si="9">SUM(D10:D45)</f>
        <v>7</v>
      </c>
      <c r="E46" s="81">
        <f t="shared" si="9"/>
        <v>13</v>
      </c>
      <c r="F46" s="81">
        <f t="shared" si="9"/>
        <v>18</v>
      </c>
      <c r="G46" s="81">
        <f t="shared" si="9"/>
        <v>23</v>
      </c>
      <c r="H46" s="82">
        <f t="shared" si="9"/>
        <v>61</v>
      </c>
      <c r="I46" s="81">
        <f t="shared" si="9"/>
        <v>0</v>
      </c>
      <c r="J46" s="81">
        <f t="shared" si="9"/>
        <v>0</v>
      </c>
      <c r="K46" s="81">
        <f t="shared" si="9"/>
        <v>0</v>
      </c>
      <c r="L46" s="81">
        <f t="shared" si="9"/>
        <v>0</v>
      </c>
      <c r="M46" s="82">
        <f>SUM(I46:L46)</f>
        <v>0</v>
      </c>
      <c r="N46" s="81">
        <f t="shared" ref="N46" si="10">SUM(N10:N45)</f>
        <v>0</v>
      </c>
      <c r="O46" s="81">
        <f>SUM(O10:O45)</f>
        <v>0</v>
      </c>
      <c r="P46" s="81">
        <f>SUM(P10:P45)</f>
        <v>0</v>
      </c>
      <c r="Q46" s="81">
        <f>SUM(Q10:Q45)</f>
        <v>0</v>
      </c>
      <c r="R46" s="81">
        <f>SUM(R10:R45)</f>
        <v>0</v>
      </c>
      <c r="S46" s="82">
        <f>SUM(S10:S45)</f>
        <v>0</v>
      </c>
      <c r="T46" s="83">
        <f>SUM(T10:T45)</f>
        <v>16</v>
      </c>
      <c r="U46" s="84"/>
      <c r="V46" s="85"/>
      <c r="W46" s="86">
        <f>SUM(W10:W45)</f>
        <v>61</v>
      </c>
      <c r="X46" s="49">
        <f t="shared" si="5"/>
        <v>61</v>
      </c>
      <c r="Y46" s="57">
        <f>SUM(Y10:Y45)</f>
        <v>15.14</v>
      </c>
      <c r="Z46" s="87"/>
    </row>
    <row r="47" spans="2:26" ht="22" customHeight="1" thickTop="1" x14ac:dyDescent="0.25">
      <c r="C47" s="88">
        <v>0.05</v>
      </c>
      <c r="D47" s="89">
        <f>D46*C47</f>
        <v>0.35000000000000003</v>
      </c>
      <c r="E47" s="89">
        <f>E46*C47</f>
        <v>0.65</v>
      </c>
      <c r="F47" s="89">
        <f>F46*C47</f>
        <v>0.9</v>
      </c>
      <c r="G47" s="89">
        <f>G46*C47</f>
        <v>1.1500000000000001</v>
      </c>
      <c r="H47" s="89"/>
      <c r="I47" s="89">
        <f>I46*C47</f>
        <v>0</v>
      </c>
      <c r="J47" s="89">
        <f>J46*C47</f>
        <v>0</v>
      </c>
      <c r="K47" s="89">
        <f>K46*C47</f>
        <v>0</v>
      </c>
      <c r="L47" s="89">
        <f>L46*C47</f>
        <v>0</v>
      </c>
      <c r="M47" s="89"/>
      <c r="N47" s="89"/>
      <c r="O47" s="89">
        <f>O46*C47</f>
        <v>0</v>
      </c>
      <c r="P47" s="89">
        <f>P46*C47</f>
        <v>0</v>
      </c>
      <c r="Q47" s="89">
        <f>Q46*C47</f>
        <v>0</v>
      </c>
      <c r="R47" s="89">
        <f>R46*C47</f>
        <v>0</v>
      </c>
      <c r="S47" s="89"/>
      <c r="T47" s="90"/>
      <c r="U47" s="91"/>
      <c r="V47" s="91"/>
      <c r="W47" s="91">
        <v>82167975</v>
      </c>
      <c r="X47" s="92">
        <f>X46*E47</f>
        <v>39.65</v>
      </c>
      <c r="Y47" s="93">
        <f>SUM(Y46/X46)</f>
        <v>0.24819672131147541</v>
      </c>
      <c r="Z47" s="94">
        <f>SUM(Y27+Y30)</f>
        <v>0</v>
      </c>
    </row>
    <row r="48" spans="2:26" ht="22" customHeight="1" x14ac:dyDescent="0.25">
      <c r="C48" s="88">
        <v>0.01</v>
      </c>
      <c r="D48" s="95">
        <f>D46*C48</f>
        <v>7.0000000000000007E-2</v>
      </c>
      <c r="E48" s="95">
        <f>E46*C48</f>
        <v>0.13</v>
      </c>
      <c r="F48" s="95">
        <f>F46*C48</f>
        <v>0.18</v>
      </c>
      <c r="G48" s="95">
        <f>G46*C48</f>
        <v>0.23</v>
      </c>
      <c r="H48" s="95"/>
      <c r="I48" s="95">
        <f>I46*C48</f>
        <v>0</v>
      </c>
      <c r="J48" s="95">
        <f>J46*C48</f>
        <v>0</v>
      </c>
      <c r="K48" s="95">
        <f>K46*C48</f>
        <v>0</v>
      </c>
      <c r="L48" s="95">
        <f>L46*C48</f>
        <v>0</v>
      </c>
      <c r="M48" s="95"/>
      <c r="N48" s="95"/>
      <c r="O48" s="95">
        <f>O46*C48</f>
        <v>0</v>
      </c>
      <c r="P48" s="95">
        <f>P46*C48</f>
        <v>0</v>
      </c>
      <c r="Q48" s="95">
        <f>Q46*C48</f>
        <v>0</v>
      </c>
      <c r="R48" s="95">
        <f>R46*C48</f>
        <v>0</v>
      </c>
      <c r="S48" s="95"/>
      <c r="T48" s="96"/>
      <c r="U48" s="97"/>
      <c r="V48" s="97"/>
      <c r="W48" s="97">
        <v>16433595</v>
      </c>
      <c r="X48" s="97">
        <f>X46*E48</f>
        <v>7.9300000000000006</v>
      </c>
      <c r="Y48" s="98">
        <v>2500</v>
      </c>
      <c r="Z48" s="20">
        <f>SUM(Z47/Y46)</f>
        <v>0</v>
      </c>
    </row>
    <row r="49" spans="3:26" ht="22" customHeight="1" x14ac:dyDescent="0.25">
      <c r="C49" s="99" t="s">
        <v>16</v>
      </c>
      <c r="D49" s="100">
        <f>COUNTA(D10:D45)</f>
        <v>4</v>
      </c>
      <c r="E49" s="100">
        <f t="shared" ref="E49:G49" si="11">COUNTA(E10:E45)</f>
        <v>4</v>
      </c>
      <c r="F49" s="100">
        <f t="shared" si="11"/>
        <v>4</v>
      </c>
      <c r="G49" s="100">
        <f t="shared" si="11"/>
        <v>4</v>
      </c>
      <c r="H49" s="101">
        <f>SUM(D49:G49)</f>
        <v>16</v>
      </c>
      <c r="I49" s="100"/>
      <c r="J49" s="100"/>
      <c r="K49" s="100"/>
      <c r="L49" s="100"/>
      <c r="M49" s="101">
        <f>SUM(I49:L49)</f>
        <v>0</v>
      </c>
      <c r="N49" s="100"/>
      <c r="O49" s="100"/>
      <c r="P49" s="100"/>
      <c r="Q49" s="100"/>
      <c r="R49" s="100"/>
      <c r="S49" s="101">
        <f>SUM(O49:R49)</f>
        <v>0</v>
      </c>
      <c r="T49" s="102"/>
      <c r="U49" s="103"/>
      <c r="V49" s="103"/>
      <c r="W49" s="104">
        <v>0</v>
      </c>
      <c r="X49" s="105">
        <v>0</v>
      </c>
      <c r="Y49" s="106"/>
    </row>
    <row r="50" spans="3:26" ht="22" customHeight="1" x14ac:dyDescent="0.25">
      <c r="C50" s="107" t="s">
        <v>17</v>
      </c>
      <c r="D50" s="108">
        <v>0.5</v>
      </c>
      <c r="F50" s="109" t="s">
        <v>1</v>
      </c>
      <c r="G50" s="110"/>
      <c r="H50" s="111">
        <f>SUM(H49/1)</f>
        <v>16</v>
      </c>
      <c r="J50" s="3" t="s">
        <v>1</v>
      </c>
      <c r="L50" s="110"/>
      <c r="M50" s="112">
        <f>SUM(M49/5)</f>
        <v>0</v>
      </c>
      <c r="N50" s="110"/>
      <c r="S50" s="112">
        <f>SUM(S49/4)</f>
        <v>0</v>
      </c>
      <c r="T50" s="113"/>
      <c r="X50" s="11">
        <f>SUM(X49-100)</f>
        <v>-100</v>
      </c>
      <c r="Y50" s="8"/>
    </row>
    <row r="51" spans="3:26" ht="22" customHeight="1" x14ac:dyDescent="0.25">
      <c r="C51" s="58" t="s">
        <v>18</v>
      </c>
      <c r="D51" s="114">
        <v>0.28000000000000003</v>
      </c>
      <c r="E51" s="115"/>
      <c r="F51" s="116"/>
      <c r="G51" s="117"/>
      <c r="H51" s="11"/>
      <c r="L51" s="11"/>
      <c r="M51" s="11"/>
      <c r="N51" s="11"/>
      <c r="P51" s="3" t="s">
        <v>1</v>
      </c>
      <c r="S51" s="11" t="s">
        <v>1</v>
      </c>
      <c r="T51" s="113"/>
      <c r="W51" s="8" t="s">
        <v>19</v>
      </c>
      <c r="X51" s="118">
        <v>2807</v>
      </c>
      <c r="Y51" s="119"/>
    </row>
    <row r="52" spans="3:26" ht="22" customHeight="1" thickBot="1" x14ac:dyDescent="0.35">
      <c r="C52" s="120" t="s">
        <v>20</v>
      </c>
      <c r="D52" s="114">
        <v>0.24</v>
      </c>
      <c r="E52" s="115"/>
      <c r="F52" s="115"/>
      <c r="G52" s="121"/>
      <c r="N52" s="3" t="s">
        <v>21</v>
      </c>
      <c r="O52" s="122" t="s">
        <v>27</v>
      </c>
      <c r="P52" s="122"/>
      <c r="Q52" s="122"/>
      <c r="R52" s="122"/>
      <c r="X52" s="87" t="s">
        <v>1</v>
      </c>
      <c r="Y52" s="119"/>
    </row>
    <row r="53" spans="3:26" ht="26" customHeight="1" thickBot="1" x14ac:dyDescent="0.35">
      <c r="C53" s="70" t="s">
        <v>22</v>
      </c>
      <c r="D53" s="114">
        <v>0.19</v>
      </c>
      <c r="E53" s="115"/>
      <c r="F53" s="115"/>
      <c r="G53" s="115"/>
      <c r="I53" s="3" t="s">
        <v>1</v>
      </c>
      <c r="J53" s="3" t="s">
        <v>1</v>
      </c>
      <c r="K53" s="3" t="s">
        <v>1</v>
      </c>
      <c r="L53" s="3" t="s">
        <v>1</v>
      </c>
      <c r="O53" s="124" t="s">
        <v>23</v>
      </c>
      <c r="P53" s="125">
        <f>SUM(W46/1)</f>
        <v>61</v>
      </c>
      <c r="Q53" s="126"/>
      <c r="S53" s="127">
        <f>SUM(P53)*1</f>
        <v>61</v>
      </c>
      <c r="T53" s="128"/>
      <c r="U53" s="3" t="s">
        <v>1</v>
      </c>
      <c r="X53" s="8"/>
      <c r="Y53" s="8"/>
      <c r="Z53" s="3"/>
    </row>
    <row r="54" spans="3:26" ht="22" customHeight="1" x14ac:dyDescent="0.25">
      <c r="C54" s="71" t="s">
        <v>24</v>
      </c>
      <c r="D54" s="129">
        <v>0.14000000000000001</v>
      </c>
      <c r="F54" s="3" t="s">
        <v>1</v>
      </c>
      <c r="I54" s="3" t="s">
        <v>1</v>
      </c>
      <c r="O54" s="130" t="s">
        <v>28</v>
      </c>
      <c r="P54" s="131"/>
      <c r="Q54" s="131"/>
      <c r="X54" s="8"/>
      <c r="Y54" s="8"/>
      <c r="Z54" s="3"/>
    </row>
    <row r="55" spans="3:26" ht="22" customHeight="1" x14ac:dyDescent="0.25">
      <c r="C55" s="74" t="s">
        <v>25</v>
      </c>
      <c r="D55" s="129">
        <v>0.09</v>
      </c>
      <c r="J55" s="109" t="s">
        <v>1</v>
      </c>
      <c r="P55" s="3" t="s">
        <v>1</v>
      </c>
      <c r="X55" s="8"/>
      <c r="Y55" s="8"/>
      <c r="Z55" s="3"/>
    </row>
    <row r="56" spans="3:26" ht="22" customHeight="1" x14ac:dyDescent="0.25">
      <c r="C56" s="77" t="s">
        <v>26</v>
      </c>
      <c r="D56" s="129">
        <v>0.05</v>
      </c>
      <c r="Y56" s="8"/>
    </row>
    <row r="57" spans="3:26" ht="22" customHeight="1" x14ac:dyDescent="0.25">
      <c r="Y57" s="8"/>
    </row>
    <row r="67" spans="14:14" ht="22" customHeight="1" x14ac:dyDescent="0.25">
      <c r="N67" s="3">
        <v>7</v>
      </c>
    </row>
  </sheetData>
  <mergeCells count="8">
    <mergeCell ref="S53:T53"/>
    <mergeCell ref="O54:Q54"/>
    <mergeCell ref="H1:O2"/>
    <mergeCell ref="D6:G6"/>
    <mergeCell ref="I6:L6"/>
    <mergeCell ref="O6:R6"/>
    <mergeCell ref="O52:R52"/>
    <mergeCell ref="P53:Q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2021-12-29T15:12:56Z</dcterms:created>
  <dcterms:modified xsi:type="dcterms:W3CDTF">2021-12-29T15:21:24Z</dcterms:modified>
</cp:coreProperties>
</file>